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 Automne Hiver  2024" sheetId="1" r:id="rId1"/>
  </sheets>
  <definedNames>
    <definedName name="_xlnm.Print_Titles" localSheetId="0">' Automne Hiver  2024'!$1:$8</definedName>
    <definedName name="_xlnm.Print_Area" localSheetId="0">' Automne Hiver  2024'!$A$1:$I$142</definedName>
  </definedNames>
  <calcPr calcId="145621" iterateDelta="0.0001"/>
</workbook>
</file>

<file path=xl/sharedStrings.xml><?xml version="1.0" encoding="utf-8"?>
<sst xmlns="http://schemas.openxmlformats.org/spreadsheetml/2006/main" count="196" uniqueCount="196">
  <si>
    <t xml:space="preserve">Lien vers Catalogue illustré</t>
  </si>
  <si>
    <t>Vins</t>
  </si>
  <si>
    <t>Spécificités</t>
  </si>
  <si>
    <t>Bouteille</t>
  </si>
  <si>
    <t>x</t>
  </si>
  <si>
    <t>Carton</t>
  </si>
  <si>
    <t>N°Article</t>
  </si>
  <si>
    <t xml:space="preserve">Total Cartons</t>
  </si>
  <si>
    <t xml:space="preserve">Montant Total</t>
  </si>
  <si>
    <t xml:space="preserve">VINS BLANCS SEC</t>
  </si>
  <si>
    <t xml:space="preserve">Château La Moulière 2022 Sauvignon (Bergerac blanc sec)</t>
  </si>
  <si>
    <r>
      <rPr>
        <b/>
        <sz val="10"/>
        <rFont val="Calibri"/>
      </rPr>
      <t xml:space="preserve">Or Gilbert et Gaillard 2022 / </t>
    </r>
    <r>
      <rPr>
        <b/>
        <sz val="9"/>
        <color indexed="17"/>
        <rFont val="Calibri"/>
      </rPr>
      <t xml:space="preserve">HVE 3</t>
    </r>
  </si>
  <si>
    <t>♥♥</t>
  </si>
  <si>
    <t xml:space="preserve">Château Dulas la Gravière 2023 (Entre 2 Mers)</t>
  </si>
  <si>
    <t xml:space="preserve">HVE 3</t>
  </si>
  <si>
    <t>♥♥♥</t>
  </si>
  <si>
    <t xml:space="preserve">Château les Jamnets 2023 (Graves Blanc Sec)</t>
  </si>
  <si>
    <t>HVE3</t>
  </si>
  <si>
    <t xml:space="preserve">VINS ROSÉ</t>
  </si>
  <si>
    <t xml:space="preserve">Château La Moulière 2023 (Bergerac Rosé)</t>
  </si>
  <si>
    <t xml:space="preserve">Coffret NiniZeKid "Balade en Perigord" 2023 (Bergerac Rosé)</t>
  </si>
  <si>
    <t xml:space="preserve">6 étiquettes différentes du Périgord, HVE3</t>
  </si>
  <si>
    <t xml:space="preserve">Rose des Sables " Château Le Bourdiley" 2022 (Bordeaux Rosé)</t>
  </si>
  <si>
    <t xml:space="preserve">Domaine de l’Amaurigue 2022  (Côtes de provence )</t>
  </si>
  <si>
    <r>
      <rPr>
        <b/>
        <sz val="9"/>
        <rFont val="Calibri"/>
      </rPr>
      <t xml:space="preserve">Médaille d’Argent Bruxelles 2023 / </t>
    </r>
    <r>
      <rPr>
        <b/>
        <sz val="9"/>
        <color indexed="17"/>
        <rFont val="Calibri"/>
      </rPr>
      <t>HVE3</t>
    </r>
  </si>
  <si>
    <t xml:space="preserve">VIN DE FRANCE MERLOT</t>
  </si>
  <si>
    <t xml:space="preserve">Marquis Louis 2021</t>
  </si>
  <si>
    <t xml:space="preserve">Amicula de Regnatoris Merlot</t>
  </si>
  <si>
    <t xml:space="preserve"> VINS DU SUD OUEST- CÔTES DE DURAS - BERGERAC</t>
  </si>
  <si>
    <r>
      <rPr>
        <b/>
        <sz val="10"/>
        <rFont val="Calibri"/>
      </rPr>
      <t xml:space="preserve">Rives des Bardoulets</t>
    </r>
    <r>
      <rPr>
        <b/>
        <sz val="10"/>
        <color indexed="2"/>
        <rFont val="Calibri"/>
      </rPr>
      <t xml:space="preserve"> </t>
    </r>
    <r>
      <rPr>
        <b/>
        <sz val="10"/>
        <rFont val="Calibri"/>
      </rPr>
      <t>2019</t>
    </r>
    <r>
      <rPr>
        <b/>
        <sz val="10"/>
        <color indexed="2"/>
        <rFont val="Calibri"/>
      </rPr>
      <t xml:space="preserve"> </t>
    </r>
    <r>
      <rPr>
        <b/>
        <sz val="10"/>
        <rFont val="Calibri"/>
      </rPr>
      <t xml:space="preserve">"Rouge Merlot" (IGP Périgord)</t>
    </r>
  </si>
  <si>
    <t>♥</t>
  </si>
  <si>
    <t xml:space="preserve">Domaine de Mazou 2022 (AOP Gaillac )</t>
  </si>
  <si>
    <t xml:space="preserve">Château Les Bardoulets 2022 (Bergerac Rouge)</t>
  </si>
  <si>
    <t xml:space="preserve">Or Gilbert et Gaillard 2023</t>
  </si>
  <si>
    <t xml:space="preserve">Château La Moulière 2020 (Bergerac Rouge)</t>
  </si>
  <si>
    <r>
      <rPr>
        <b/>
        <sz val="10"/>
        <rFont val="Calibri"/>
      </rPr>
      <t xml:space="preserve">Or Gilbert et Gaillard 2022 / </t>
    </r>
    <r>
      <rPr>
        <b/>
        <sz val="9"/>
        <color indexed="17"/>
        <rFont val="Calibri"/>
      </rPr>
      <t>HVE3</t>
    </r>
  </si>
  <si>
    <t xml:space="preserve">Coffret NiniZeKid "Balade en Perigord" 2022 (Bergerac Rouge)</t>
  </si>
  <si>
    <t xml:space="preserve">6 étiquettes différentes du Périgord</t>
  </si>
  <si>
    <t xml:space="preserve">Château des Templiers 2019 (Bergerac Rouge)</t>
  </si>
  <si>
    <t xml:space="preserve">Closerie des Hautes Farques 2020  (Pécharmant)</t>
  </si>
  <si>
    <t xml:space="preserve">Château Pech Marty 2022  (Pécharmant)</t>
  </si>
  <si>
    <t xml:space="preserve">BORDEAUX ROUGE</t>
  </si>
  <si>
    <t xml:space="preserve">Château Vaccant 2023</t>
  </si>
  <si>
    <t xml:space="preserve">Argent Gilbert et Gaillard 2024</t>
  </si>
  <si>
    <t xml:space="preserve">Château La Borie Tradition 2022</t>
  </si>
  <si>
    <r>
      <rPr>
        <b/>
        <sz val="10"/>
        <rFont val="Calibri"/>
      </rPr>
      <t xml:space="preserve">Or National Paris 2023 / </t>
    </r>
    <r>
      <rPr>
        <b/>
        <sz val="9"/>
        <color indexed="17"/>
        <rFont val="Calibri"/>
      </rPr>
      <t>HVE3</t>
    </r>
  </si>
  <si>
    <r>
      <rPr>
        <b/>
        <sz val="10"/>
        <color rgb="FFE46C0A"/>
        <rFont val="Calibri"/>
      </rPr>
      <t xml:space="preserve">Magnum (1,5l)</t>
    </r>
    <r>
      <rPr>
        <b/>
        <sz val="10"/>
        <rFont val="Calibri"/>
      </rPr>
      <t xml:space="preserve"> / Or National Paris 2023/</t>
    </r>
    <r>
      <rPr>
        <b/>
        <sz val="9"/>
        <color indexed="17"/>
        <rFont val="Calibri"/>
      </rPr>
      <t>HVE3</t>
    </r>
  </si>
  <si>
    <t xml:space="preserve">Château La Borie Tradition 2021</t>
  </si>
  <si>
    <r>
      <rPr>
        <b/>
        <sz val="10"/>
        <color rgb="FFE46C0A"/>
        <rFont val="Calibri"/>
      </rPr>
      <t xml:space="preserve">demi (37,5cl) </t>
    </r>
    <r>
      <rPr>
        <b/>
        <sz val="10"/>
        <rFont val="Calibri"/>
      </rPr>
      <t xml:space="preserve">/ Or Gilbert et Gaillard 2022/ </t>
    </r>
    <r>
      <rPr>
        <b/>
        <sz val="9"/>
        <color indexed="17"/>
        <rFont val="Calibri"/>
      </rPr>
      <t>HVE3</t>
    </r>
    <r>
      <rPr>
        <b/>
        <sz val="10"/>
        <rFont val="Calibri"/>
      </rPr>
      <t xml:space="preserve"> </t>
    </r>
  </si>
  <si>
    <t xml:space="preserve">Château Le Bourdiley 2022</t>
  </si>
  <si>
    <r>
      <rPr>
        <b/>
        <sz val="10"/>
        <rFont val="Calibri"/>
      </rPr>
      <t xml:space="preserve">Double Or Gilbert et Gaillard 2023 / </t>
    </r>
    <r>
      <rPr>
        <b/>
        <sz val="9"/>
        <color indexed="17"/>
        <rFont val="Calibri"/>
      </rPr>
      <t>HVE3</t>
    </r>
  </si>
  <si>
    <t xml:space="preserve">Château Naudin "Cuvée Prestige" 2018</t>
  </si>
  <si>
    <t xml:space="preserve">Caisse bois</t>
  </si>
  <si>
    <t xml:space="preserve">Château Naudin "Héritage" 2018</t>
  </si>
  <si>
    <t>Magnum(1,5l)</t>
  </si>
  <si>
    <t xml:space="preserve">Château Naudin "Cuvée Prestige" 2020</t>
  </si>
  <si>
    <t xml:space="preserve">Médaille d’Argent Paris 2022</t>
  </si>
  <si>
    <t xml:space="preserve">Château Despondet "Héritage" 2018</t>
  </si>
  <si>
    <t xml:space="preserve">Médaille d’Argent Lyon 2020</t>
  </si>
  <si>
    <t xml:space="preserve">Château Bellevue Chollet 2020</t>
  </si>
  <si>
    <r>
      <rPr>
        <b/>
        <sz val="10"/>
        <rFont val="Calibri"/>
      </rPr>
      <t xml:space="preserve">Médaille d’Or Macon 2021 / </t>
    </r>
    <r>
      <rPr>
        <b/>
        <sz val="9"/>
        <color indexed="17"/>
        <rFont val="Calibri"/>
      </rPr>
      <t>HVE3</t>
    </r>
  </si>
  <si>
    <t xml:space="preserve">Château Saint Florin 2020</t>
  </si>
  <si>
    <r>
      <rPr>
        <b/>
        <sz val="10"/>
        <rFont val="Calibri"/>
      </rPr>
      <t xml:space="preserve">1 étoile Guide Hachette 2023 / </t>
    </r>
    <r>
      <rPr>
        <b/>
        <sz val="9"/>
        <color indexed="17"/>
        <rFont val="Calibri"/>
      </rPr>
      <t>HVE3</t>
    </r>
  </si>
  <si>
    <t xml:space="preserve">L'Authentique "Château Haute Brande" 2020</t>
  </si>
  <si>
    <r>
      <rPr>
        <b/>
        <sz val="10"/>
        <rFont val="Calibri"/>
      </rPr>
      <t xml:space="preserve">1 étoile Guide Hach. 2024/</t>
    </r>
    <r>
      <rPr>
        <b/>
        <i/>
        <sz val="10"/>
        <rFont val="Calibri"/>
      </rPr>
      <t xml:space="preserve">Or Amphore bio 2022/</t>
    </r>
    <r>
      <rPr>
        <b/>
        <sz val="9"/>
        <color indexed="17"/>
        <rFont val="Calibri"/>
      </rPr>
      <t>HVE3</t>
    </r>
  </si>
  <si>
    <r>
      <rPr>
        <b/>
        <sz val="10"/>
        <rFont val="Calibri"/>
      </rPr>
      <t xml:space="preserve">Château la Croix de Liret 2022    </t>
    </r>
    <r>
      <rPr>
        <b/>
        <i/>
        <sz val="10"/>
        <rFont val="Calibri"/>
      </rPr>
      <t xml:space="preserve">(6 Monuments différents)</t>
    </r>
  </si>
  <si>
    <r>
      <rPr>
        <b/>
        <sz val="10"/>
        <color rgb="FFE46C0A"/>
        <rFont val="Calibri"/>
      </rPr>
      <t xml:space="preserve">Série Lim. Paris 2024 /CB/</t>
    </r>
    <r>
      <rPr>
        <b/>
        <sz val="9"/>
        <color indexed="17"/>
        <rFont val="Calibri"/>
      </rPr>
      <t>HVE3</t>
    </r>
    <r>
      <rPr>
        <b/>
        <sz val="9"/>
        <color indexed="64"/>
        <rFont val="Calibri"/>
      </rPr>
      <t xml:space="preserve">/Méd. </t>
    </r>
    <r>
      <rPr>
        <b/>
        <sz val="10"/>
        <color indexed="64"/>
        <rFont val="Calibri"/>
      </rPr>
      <t xml:space="preserve">Or Lyon 2023</t>
    </r>
  </si>
  <si>
    <t xml:space="preserve">BORDEAUX SUPERIEUR</t>
  </si>
  <si>
    <t xml:space="preserve">Château Ligey 2019</t>
  </si>
  <si>
    <t xml:space="preserve">Château Cleyrac 2022</t>
  </si>
  <si>
    <r>
      <rPr>
        <b/>
        <sz val="10"/>
        <rFont val="Calibri"/>
      </rPr>
      <t xml:space="preserve">Or Gilbert et Gaillard 2023 / </t>
    </r>
    <r>
      <rPr>
        <b/>
        <sz val="9"/>
        <color indexed="17"/>
        <rFont val="Calibri"/>
      </rPr>
      <t>HVE3</t>
    </r>
  </si>
  <si>
    <t xml:space="preserve">Réserve de France 2018</t>
  </si>
  <si>
    <t xml:space="preserve">demi (37,5cl)</t>
  </si>
  <si>
    <t xml:space="preserve">Château Bon Jouan 2020</t>
  </si>
  <si>
    <t xml:space="preserve">Château Rouchereau 2019</t>
  </si>
  <si>
    <t xml:space="preserve">Médaille d’Or Bordeaux 2022</t>
  </si>
  <si>
    <t xml:space="preserve">Château Barbanson 2016</t>
  </si>
  <si>
    <t xml:space="preserve">Élevé en fût de chêne</t>
  </si>
  <si>
    <r>
      <rPr>
        <b/>
        <sz val="9"/>
        <color rgb="FFE46C0A"/>
        <rFont val="Calibri"/>
      </rPr>
      <t xml:space="preserve">Caisse bois</t>
    </r>
    <r>
      <rPr>
        <b/>
        <sz val="9"/>
        <rFont val="Calibri"/>
      </rPr>
      <t xml:space="preserve"> /</t>
    </r>
    <r>
      <rPr>
        <b/>
        <sz val="9"/>
        <color indexed="17"/>
        <rFont val="Calibri"/>
      </rPr>
      <t xml:space="preserve"> Elevé en fût de chêne</t>
    </r>
  </si>
  <si>
    <t xml:space="preserve">Château La Borie "Bois de La Tour" 2022</t>
  </si>
  <si>
    <r>
      <rPr>
        <b/>
        <sz val="10"/>
        <rFont val="Calibri"/>
      </rPr>
      <t xml:space="preserve">Médaille de Bronze Macon 2023 / </t>
    </r>
    <r>
      <rPr>
        <b/>
        <sz val="9"/>
        <color indexed="17"/>
        <rFont val="Calibri"/>
      </rPr>
      <t>HVE3</t>
    </r>
  </si>
  <si>
    <r>
      <rPr>
        <b/>
        <sz val="10"/>
        <color rgb="FFE46C0A"/>
        <rFont val="Calibri"/>
      </rPr>
      <t xml:space="preserve">Magnum (1,5l)</t>
    </r>
    <r>
      <rPr>
        <b/>
        <sz val="10"/>
        <rFont val="Calibri"/>
      </rPr>
      <t xml:space="preserve"> / Méd. Bronze Mâcon 2023/</t>
    </r>
    <r>
      <rPr>
        <b/>
        <sz val="9"/>
        <color indexed="17"/>
        <rFont val="Calibri"/>
      </rPr>
      <t>HVE3</t>
    </r>
  </si>
  <si>
    <t xml:space="preserve">Château Majoureau 2023</t>
  </si>
  <si>
    <r>
      <rPr>
        <b/>
        <sz val="10"/>
        <rFont val="Calibri"/>
      </rPr>
      <t xml:space="preserve">Médaille d’Argent Mâcon 2024 / </t>
    </r>
    <r>
      <rPr>
        <b/>
        <sz val="9"/>
        <color indexed="17"/>
        <rFont val="Calibri"/>
      </rPr>
      <t>HVE3</t>
    </r>
  </si>
  <si>
    <t xml:space="preserve">SAINTE FOY CÔTES DE BORDEAUX</t>
  </si>
  <si>
    <t xml:space="preserve">Château L'Enclos 2019</t>
  </si>
  <si>
    <r>
      <rPr>
        <b/>
        <sz val="10"/>
        <rFont val="Calibri"/>
      </rPr>
      <t xml:space="preserve">Médaille d'Or Feminalise 2021/ </t>
    </r>
    <r>
      <rPr>
        <b/>
        <sz val="9"/>
        <color indexed="17"/>
        <rFont val="Calibri"/>
      </rPr>
      <t>HVE3</t>
    </r>
  </si>
  <si>
    <t xml:space="preserve">CASTILLON CÔTES DE BORDEAUX</t>
  </si>
  <si>
    <t xml:space="preserve">Château Quatre Rieux 2020</t>
  </si>
  <si>
    <r>
      <rPr>
        <b/>
        <sz val="10"/>
        <color indexed="17"/>
        <rFont val="Calibri"/>
      </rPr>
      <t xml:space="preserve"> Vin Bio/</t>
    </r>
    <r>
      <rPr>
        <b/>
        <sz val="10"/>
        <color indexed="64"/>
        <rFont val="Calibri"/>
      </rPr>
      <t xml:space="preserve">Or Gilbert et Gaillard 2023 non posée</t>
    </r>
  </si>
  <si>
    <t xml:space="preserve">Château Lavergnotte 2019 </t>
  </si>
  <si>
    <t xml:space="preserve"> Vin Bio</t>
  </si>
  <si>
    <t xml:space="preserve">BLAYE CÔTES DE BORDEAUX</t>
  </si>
  <si>
    <t xml:space="preserve">Le Trois Mâts "Château La Motte Bailan" 2022</t>
  </si>
  <si>
    <t xml:space="preserve">Château Terrier Millepied 2020</t>
  </si>
  <si>
    <t xml:space="preserve">Puy Gueyrin "Château La Croix Dumeynieux" 2022</t>
  </si>
  <si>
    <r>
      <rPr>
        <b/>
        <sz val="10"/>
        <rFont val="Calibri"/>
      </rPr>
      <t xml:space="preserve">Médaille d’Or Lyon 2023 /</t>
    </r>
    <r>
      <rPr>
        <b/>
        <sz val="9"/>
        <color indexed="17"/>
        <rFont val="Calibri"/>
      </rPr>
      <t>HVE3</t>
    </r>
  </si>
  <si>
    <t xml:space="preserve">Château Le Joncieux Excellence 2020</t>
  </si>
  <si>
    <r>
      <rPr>
        <b/>
        <sz val="10"/>
        <rFont val="Calibri"/>
      </rPr>
      <t xml:space="preserve">Médaille d’Or Lyon 2023 / </t>
    </r>
    <r>
      <rPr>
        <b/>
        <sz val="9"/>
        <color indexed="17"/>
        <rFont val="Calibri"/>
      </rPr>
      <t>HVE3</t>
    </r>
  </si>
  <si>
    <t xml:space="preserve">Tableau de Chasse "Château Terrier de Millepied" 2020</t>
  </si>
  <si>
    <t xml:space="preserve">Magnum Coffret Bois individuel</t>
  </si>
  <si>
    <t xml:space="preserve">Château Fombrion 2022</t>
  </si>
  <si>
    <r>
      <rPr>
        <b/>
        <sz val="10"/>
        <rFont val="Calibri"/>
      </rPr>
      <t xml:space="preserve">Médaille d’Or Féminalise 2023 / </t>
    </r>
    <r>
      <rPr>
        <b/>
        <sz val="9"/>
        <color indexed="17"/>
        <rFont val="Calibri"/>
      </rPr>
      <t>HVE3</t>
    </r>
  </si>
  <si>
    <t xml:space="preserve">CÔTES DE BOURG</t>
  </si>
  <si>
    <t xml:space="preserve">La Fleur Mazerolle "Château de Boyer" 2018</t>
  </si>
  <si>
    <r>
      <rPr>
        <b/>
        <sz val="10"/>
        <color rgb="FFE46C0A"/>
        <rFont val="Calibri"/>
      </rPr>
      <t xml:space="preserve">Caisse bois</t>
    </r>
    <r>
      <rPr>
        <b/>
        <sz val="10"/>
        <rFont val="Calibri"/>
      </rPr>
      <t xml:space="preserve"> / Or Gilbert et Gaillard 2023 </t>
    </r>
  </si>
  <si>
    <t xml:space="preserve">Château Les Graves de Cottière 2022</t>
  </si>
  <si>
    <r>
      <rPr>
        <b/>
        <sz val="10"/>
        <rFont val="Calibri"/>
      </rPr>
      <t xml:space="preserve">Médaille d’Or Lyon 2024 / </t>
    </r>
    <r>
      <rPr>
        <b/>
        <sz val="9"/>
        <color indexed="17"/>
        <rFont val="Calibri"/>
      </rPr>
      <t>HVE3</t>
    </r>
  </si>
  <si>
    <r>
      <rPr>
        <b/>
        <sz val="10"/>
        <color rgb="FFE46C0A"/>
        <rFont val="Calibri"/>
      </rPr>
      <t xml:space="preserve">Caisse bois </t>
    </r>
    <r>
      <rPr>
        <b/>
        <sz val="10"/>
        <rFont val="Calibri"/>
      </rPr>
      <t xml:space="preserve">/ Méd. d’Or Lyon 2024 / </t>
    </r>
    <r>
      <rPr>
        <b/>
        <sz val="9"/>
        <color indexed="17"/>
        <rFont val="Calibri"/>
      </rPr>
      <t>HVE3</t>
    </r>
  </si>
  <si>
    <t xml:space="preserve">Château Les Tuileries de Lansac 2020</t>
  </si>
  <si>
    <t xml:space="preserve">Château La Croix de Pawlowski 2019</t>
  </si>
  <si>
    <r>
      <rPr>
        <b/>
        <sz val="10"/>
        <color indexed="64"/>
        <rFont val="Calibri"/>
      </rPr>
      <t xml:space="preserve">Or Gilbert et Gaillard 2022 / </t>
    </r>
    <r>
      <rPr>
        <b/>
        <sz val="10"/>
        <color indexed="17"/>
        <rFont val="Calibri"/>
      </rPr>
      <t xml:space="preserve">Vin bio</t>
    </r>
  </si>
  <si>
    <t xml:space="preserve">GRAVES - FRONSAC</t>
  </si>
  <si>
    <t xml:space="preserve">Fontaine Sainte Croix 2023 (Fronsac)</t>
  </si>
  <si>
    <t xml:space="preserve">Château Vray Canon Boyer 2020 ( Canon Fronsac )</t>
  </si>
  <si>
    <t xml:space="preserve">Château Magondeau 2018 ( Fronsac )</t>
  </si>
  <si>
    <r>
      <rPr>
        <b/>
        <sz val="10"/>
        <rFont val="Calibri"/>
      </rPr>
      <t xml:space="preserve">Médaille d’Or Vignerons Indépendants / </t>
    </r>
    <r>
      <rPr>
        <b/>
        <sz val="9"/>
        <color indexed="17"/>
        <rFont val="Calibri"/>
      </rPr>
      <t>HVE3</t>
    </r>
  </si>
  <si>
    <t xml:space="preserve">Les Jardins de Teigney 2020 (Graves)</t>
  </si>
  <si>
    <t xml:space="preserve">Château Le Pas du Vent 2022 (Graves)</t>
  </si>
  <si>
    <r>
      <rPr>
        <b/>
        <sz val="9"/>
        <color indexed="17"/>
        <rFont val="Calibri"/>
      </rPr>
      <t>HVE3</t>
    </r>
    <r>
      <rPr>
        <b/>
        <sz val="9"/>
        <color indexed="64"/>
        <rFont val="Calibri"/>
      </rPr>
      <t xml:space="preserve">, Or Gilbert et Gaillard 2024 non posée</t>
    </r>
  </si>
  <si>
    <t xml:space="preserve">Château Le Bourdillot "Séduction" 2019 (Graves)</t>
  </si>
  <si>
    <t xml:space="preserve">1 étoile Guide Hachette 2022 </t>
  </si>
  <si>
    <t xml:space="preserve">Château Espiot 2020 (Pessac Léognan)</t>
  </si>
  <si>
    <r>
      <rPr>
        <b/>
        <sz val="10"/>
        <color rgb="FFE46C0A"/>
        <rFont val="Calibri"/>
      </rPr>
      <t xml:space="preserve">Caisse bois </t>
    </r>
    <r>
      <rPr>
        <b/>
        <sz val="10"/>
        <rFont val="Calibri"/>
      </rPr>
      <t>/</t>
    </r>
    <r>
      <rPr>
        <b/>
        <sz val="10"/>
        <color rgb="FF4F6228"/>
        <rFont val="Calibri"/>
      </rPr>
      <t xml:space="preserve"> </t>
    </r>
    <r>
      <rPr>
        <b/>
        <sz val="10"/>
        <color indexed="17"/>
        <rFont val="Calibri"/>
      </rPr>
      <t xml:space="preserve"> Vin Bio</t>
    </r>
  </si>
  <si>
    <t xml:space="preserve">Pavillon des Charmes 2020 (Pessac Léognan)</t>
  </si>
  <si>
    <t xml:space="preserve">RÉGION SAINT-EMILION</t>
  </si>
  <si>
    <t xml:space="preserve">Château Grand Bossuet 2022 (Lalande Pomerol )</t>
  </si>
  <si>
    <t xml:space="preserve">Château Blanchon 2020 (Lussac Saint Emilion)</t>
  </si>
  <si>
    <t xml:space="preserve">Méd. d’Argent Bordeaux 2023/Argent Elle à Table</t>
  </si>
  <si>
    <t xml:space="preserve">Château Blanchon 2018 (Lussac Saint Emilion) </t>
  </si>
  <si>
    <r>
      <rPr>
        <b/>
        <sz val="10"/>
        <color rgb="FFE46C0A"/>
        <rFont val="Calibri"/>
      </rPr>
      <t>Magnum</t>
    </r>
    <r>
      <rPr>
        <b/>
        <sz val="10"/>
        <rFont val="Calibri"/>
      </rPr>
      <t xml:space="preserve"> / Médaille Argent Lyon 2019 </t>
    </r>
  </si>
  <si>
    <t xml:space="preserve">Château Pont de Pierre 2020 (Lussac Saint Emilion)</t>
  </si>
  <si>
    <t xml:space="preserve">Château La Croix de Mouchet 2019 (Montagne Saint Emlion)</t>
  </si>
  <si>
    <r>
      <rPr>
        <b/>
        <sz val="10"/>
        <rFont val="Calibri"/>
      </rPr>
      <t xml:space="preserve">Médaille de Bronze Bordeaux 2022 / </t>
    </r>
    <r>
      <rPr>
        <b/>
        <sz val="9"/>
        <color indexed="17"/>
        <rFont val="Calibri"/>
      </rPr>
      <t>HVE3</t>
    </r>
  </si>
  <si>
    <t xml:space="preserve">Château Le Destrier 2022  ( Saint Emilion Grand Cru )</t>
  </si>
  <si>
    <t xml:space="preserve">Château Puy Razac 2022  ( Saint Emilion Grand Cru )</t>
  </si>
  <si>
    <t xml:space="preserve">RÉGION MÉDOC </t>
  </si>
  <si>
    <t xml:space="preserve">Château Balirac 2022 ( Médoc " Vieilles Vignes" )</t>
  </si>
  <si>
    <r>
      <rPr>
        <b/>
        <sz val="10"/>
        <rFont val="Calibri"/>
      </rPr>
      <t xml:space="preserve">Or Gilbert et Gaillard 2024 / </t>
    </r>
    <r>
      <rPr>
        <b/>
        <sz val="9"/>
        <color indexed="17"/>
        <rFont val="Calibri"/>
      </rPr>
      <t>HVE3</t>
    </r>
  </si>
  <si>
    <t xml:space="preserve">Château Balirac 2020 ( Médoc " Vieilles Vignes" )</t>
  </si>
  <si>
    <r>
      <rPr>
        <b/>
        <sz val="10"/>
        <color rgb="FFE46C0A"/>
        <rFont val="Calibri"/>
      </rPr>
      <t xml:space="preserve">Mag. (1,5l)</t>
    </r>
    <r>
      <rPr>
        <b/>
        <sz val="10"/>
        <rFont val="Calibri"/>
      </rPr>
      <t xml:space="preserve"> / Or Gilbert et Gaillard 2022 / </t>
    </r>
    <r>
      <rPr>
        <b/>
        <sz val="9"/>
        <color indexed="17"/>
        <rFont val="Calibri"/>
      </rPr>
      <t>HVE3</t>
    </r>
  </si>
  <si>
    <t xml:space="preserve">Tableau de Chasse "Château Balirac" 2022 (Médoc " V. Vignes" )</t>
  </si>
  <si>
    <r>
      <rPr>
        <b/>
        <sz val="10"/>
        <color rgb="FFE46C0A"/>
        <rFont val="Calibri"/>
      </rPr>
      <t xml:space="preserve">Caisse bois </t>
    </r>
    <r>
      <rPr>
        <b/>
        <sz val="10"/>
        <color indexed="64"/>
        <rFont val="Calibri"/>
      </rPr>
      <t xml:space="preserve">/ </t>
    </r>
    <r>
      <rPr>
        <b/>
        <sz val="9"/>
        <color indexed="17"/>
        <rFont val="Calibri"/>
      </rPr>
      <t>HVE3</t>
    </r>
  </si>
  <si>
    <t xml:space="preserve">Tableau de Chasse "Château Balirac" 2020 (Médoc " V. Vignes" )</t>
  </si>
  <si>
    <r>
      <rPr>
        <b/>
        <sz val="10"/>
        <color rgb="FFE46C0A"/>
        <rFont val="Calibri"/>
      </rPr>
      <t xml:space="preserve">Magnum Coffret Bois individuel </t>
    </r>
    <r>
      <rPr>
        <b/>
        <sz val="10"/>
        <color indexed="64"/>
        <rFont val="Calibri"/>
      </rPr>
      <t>/</t>
    </r>
    <r>
      <rPr>
        <b/>
        <sz val="9"/>
        <color indexed="17"/>
        <rFont val="Calibri"/>
      </rPr>
      <t>HVE3</t>
    </r>
  </si>
  <si>
    <t xml:space="preserve">Château Haut Gravat 2022 (Médoc Cru Artisan)</t>
  </si>
  <si>
    <r>
      <rPr>
        <b/>
        <sz val="9"/>
        <color indexed="17"/>
        <rFont val="Calibri"/>
      </rPr>
      <t xml:space="preserve">HVE3 </t>
    </r>
    <r>
      <rPr>
        <b/>
        <sz val="9"/>
        <color indexed="64"/>
        <rFont val="Calibri"/>
      </rPr>
      <t xml:space="preserve">/ Méd. D’Or Gilbert et Gaillard 2024</t>
    </r>
  </si>
  <si>
    <t xml:space="preserve">Château La Pirouette 2019 (Médoc Cru Bourgeois)</t>
  </si>
  <si>
    <t xml:space="preserve">Médaille d’Or Lyon 2022</t>
  </si>
  <si>
    <t xml:space="preserve">Château Haut Courey 2018 (Haut Médoc)</t>
  </si>
  <si>
    <t xml:space="preserve">Château Haut Beyzac 2022 (Haut Médoc Cru Bourgeois)</t>
  </si>
  <si>
    <r>
      <rPr>
        <b/>
        <sz val="10"/>
        <rFont val="Calibri"/>
      </rPr>
      <t xml:space="preserve">Médaille d’Or Paris 2024/ </t>
    </r>
    <r>
      <rPr>
        <b/>
        <sz val="9"/>
        <color indexed="17"/>
        <rFont val="Calibri"/>
      </rPr>
      <t>HVE3</t>
    </r>
  </si>
  <si>
    <r>
      <rPr>
        <b/>
        <sz val="10"/>
        <color rgb="FFE46C0A"/>
        <rFont val="Calibri"/>
      </rPr>
      <t xml:space="preserve">Caisse bois </t>
    </r>
    <r>
      <rPr>
        <b/>
        <sz val="10"/>
        <color indexed="64"/>
        <rFont val="Calibri"/>
      </rPr>
      <t xml:space="preserve">/ </t>
    </r>
    <r>
      <rPr>
        <b/>
        <sz val="10"/>
        <color indexed="64"/>
        <rFont val="Calibri"/>
      </rPr>
      <t xml:space="preserve">Médaille d’Or Paris 2024/</t>
    </r>
    <r>
      <rPr>
        <b/>
        <sz val="10"/>
        <color rgb="FFE46C0A"/>
        <rFont val="Calibri"/>
      </rPr>
      <t xml:space="preserve"> </t>
    </r>
    <r>
      <rPr>
        <b/>
        <sz val="9"/>
        <color indexed="17"/>
        <rFont val="Calibri"/>
      </rPr>
      <t>HVE3</t>
    </r>
  </si>
  <si>
    <t xml:space="preserve">Château La Mouline 2019 (Moulis en Médoc)</t>
  </si>
  <si>
    <r>
      <rPr>
        <b/>
        <sz val="10"/>
        <rFont val="Calibri"/>
      </rPr>
      <t xml:space="preserve">Médaille d’Or Féminalise 2022 / </t>
    </r>
    <r>
      <rPr>
        <b/>
        <sz val="9"/>
        <color indexed="17"/>
        <rFont val="Calibri"/>
      </rPr>
      <t>HVE3</t>
    </r>
  </si>
  <si>
    <t xml:space="preserve">Château Plantier Rose 2020 (Saint Estèphe)</t>
  </si>
  <si>
    <t xml:space="preserve">Tronquoy de Saint Anne 2016 (Saint Estèphe)</t>
  </si>
  <si>
    <t xml:space="preserve">Château Laroque 2016 (Margaux)</t>
  </si>
  <si>
    <t xml:space="preserve">M de Moulin Riche 2017 (Saint Julien)</t>
  </si>
  <si>
    <t xml:space="preserve">Dauphin de Grand Puy Ducasse 2017 (Pauillac)</t>
  </si>
  <si>
    <t xml:space="preserve">Fleur de Pedesclaux 2015 (Pauillac)</t>
  </si>
  <si>
    <t>MOELLEUX</t>
  </si>
  <si>
    <t xml:space="preserve">Château La Moulière (Black Label) 2023 (Côtes Berg. Moelleux)</t>
  </si>
  <si>
    <t xml:space="preserve">Château Les Bardoulets 2023 (Côtes Bergerac Moelleux)</t>
  </si>
  <si>
    <t xml:space="preserve">Château Les Bardoulets 2022 (Côtes Bergerac Moelleux)</t>
  </si>
  <si>
    <t xml:space="preserve">Château Vaccant 2023 ( Bordeaux Moelleux )</t>
  </si>
  <si>
    <t xml:space="preserve">Château La Borie Tradition 2023 ( Bordeaux Moelleux )</t>
  </si>
  <si>
    <r>
      <rPr>
        <b/>
        <sz val="9"/>
        <color indexed="17"/>
        <rFont val="Calibri"/>
      </rPr>
      <t>HVE3</t>
    </r>
    <r>
      <rPr>
        <b/>
        <sz val="9"/>
        <color indexed="64"/>
        <rFont val="Calibri"/>
      </rPr>
      <t xml:space="preserve"> /Méd. D’Or Gilbert et Gaillard 2024 non posée</t>
    </r>
  </si>
  <si>
    <r>
      <rPr>
        <b/>
        <sz val="10"/>
        <color rgb="FFE46C0A"/>
        <rFont val="Calibri"/>
      </rPr>
      <t xml:space="preserve">demi (37,5cl) </t>
    </r>
    <r>
      <rPr>
        <b/>
        <sz val="10"/>
        <rFont val="Calibri"/>
      </rPr>
      <t>/</t>
    </r>
    <r>
      <rPr>
        <b/>
        <sz val="10"/>
        <color rgb="FFE46C0A"/>
        <rFont val="Calibri"/>
      </rPr>
      <t xml:space="preserve"> </t>
    </r>
    <r>
      <rPr>
        <b/>
        <sz val="9"/>
        <color indexed="17"/>
        <rFont val="Calibri"/>
      </rPr>
      <t>HVE3</t>
    </r>
  </si>
  <si>
    <t>LIQUOREUX</t>
  </si>
  <si>
    <t xml:space="preserve">Château de Rouquette 2018  (Loupiac)</t>
  </si>
  <si>
    <t xml:space="preserve">Médaille d’Or Challenge International du Vin 2024</t>
  </si>
  <si>
    <t xml:space="preserve">Château Roche Cave 2022 (Sainte Croix du Mont)</t>
  </si>
  <si>
    <r>
      <rPr>
        <b/>
        <sz val="9"/>
        <color indexed="17"/>
        <rFont val="Calibri"/>
      </rPr>
      <t xml:space="preserve">HVE3 </t>
    </r>
    <r>
      <rPr>
        <b/>
        <sz val="9"/>
        <rFont val="Calibri"/>
      </rPr>
      <t>/</t>
    </r>
    <r>
      <rPr>
        <b/>
        <sz val="9"/>
        <color indexed="17"/>
        <rFont val="Calibri"/>
      </rPr>
      <t xml:space="preserve"> Terravitis</t>
    </r>
  </si>
  <si>
    <t xml:space="preserve">Château des Mailles 2023 (Sainte Croix du Mont)</t>
  </si>
  <si>
    <t xml:space="preserve">Château Haute Fonrousse 2022 (Monbazillac)</t>
  </si>
  <si>
    <t xml:space="preserve">Château Haute Fonrousse 2023 (Monbazillac)</t>
  </si>
  <si>
    <t xml:space="preserve">Château Les Cailloux 2023 (Monbazillac)</t>
  </si>
  <si>
    <t xml:space="preserve">Château Quincarnon 2022 (Sauterne)</t>
  </si>
  <si>
    <t xml:space="preserve">Château Quincarnon 2016 (Sauterne)</t>
  </si>
  <si>
    <r>
      <rPr>
        <b/>
        <sz val="10"/>
        <color rgb="FFE46C0A"/>
        <rFont val="Calibri"/>
      </rPr>
      <t xml:space="preserve">demi (37,5cl)</t>
    </r>
    <r>
      <rPr>
        <b/>
        <sz val="10"/>
        <rFont val="Calibri"/>
      </rPr>
      <t xml:space="preserve"> / Argent Vinalies Nat. 2021</t>
    </r>
  </si>
  <si>
    <t xml:space="preserve">MOUSSEUX Méthode Traditionnelle</t>
  </si>
  <si>
    <t xml:space="preserve">Prosecco "Il Vers" Blanc Extra Dry</t>
  </si>
  <si>
    <t xml:space="preserve">La Sauvagine des Bardoulets Blanc</t>
  </si>
  <si>
    <t xml:space="preserve">La Sauvagine des Bardoulets Rosé</t>
  </si>
  <si>
    <t>PORTO</t>
  </si>
  <si>
    <t xml:space="preserve">Porto Lança Tawny</t>
  </si>
  <si>
    <t xml:space="preserve">COFFRET 2 BOUTEILLES</t>
  </si>
  <si>
    <t xml:space="preserve">Tableau de Chasse (AOC Blaye Côtes de Bordeaux 2020/AOC Médoc 2022)</t>
  </si>
  <si>
    <t xml:space="preserve">- Par carton complet de 6 ou 12 bouteilles</t>
  </si>
  <si>
    <t xml:space="preserve">SAINTE FOY VINS</t>
  </si>
  <si>
    <r>
      <rPr>
        <b/>
        <sz val="11"/>
        <rFont val="Calibri"/>
      </rPr>
      <t>-</t>
    </r>
    <r>
      <rPr>
        <b/>
        <u val="single"/>
        <sz val="11"/>
        <rFont val="Calibri"/>
      </rPr>
      <t xml:space="preserve">Prix Départ Pineuilh</t>
    </r>
    <r>
      <rPr>
        <b/>
        <sz val="11"/>
        <rFont val="Calibri"/>
      </rPr>
      <t xml:space="preserve">TVA incluse (20 %) / Tarif de transport à la demande</t>
    </r>
  </si>
  <si>
    <t xml:space="preserve">103 Rue Jean Moulin, BP 26, 33220 PINEUILH</t>
  </si>
  <si>
    <t xml:space="preserve">- Sauf vente et sans engagement </t>
  </si>
  <si>
    <t xml:space="preserve">Tel : 05 57 46 32 00  Fax : 05 57 46 53 12</t>
  </si>
  <si>
    <t xml:space="preserve">Email : tarifce.sfv@gmail.com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</si>
</sst>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#,##0&quot; Cartons&quot;"/>
    <numFmt numFmtId="165" formatCode="#,##0.00&quot; €&quot;;[Red]\-#,##0.00&quot; €&quot;"/>
  </numFmts>
  <fonts count="46">
    <font>
      <sz val="10.000000"/>
      <name val="Arial"/>
    </font>
    <font>
      <b/>
      <i/>
      <sz val="10.000000"/>
      <name val="Arial"/>
    </font>
    <font>
      <b/>
      <sz val="10.000000"/>
      <name val="Arial"/>
    </font>
    <font>
      <b/>
      <sz val="9.000000"/>
      <name val="Calibri"/>
    </font>
    <font>
      <b/>
      <sz val="10.000000"/>
      <name val="Calibri"/>
    </font>
    <font>
      <b/>
      <i/>
      <u/>
      <sz val="16.000000"/>
      <color rgb="FF984807"/>
      <name val="Arial"/>
    </font>
    <font>
      <b/>
      <sz val="8.000000"/>
      <name val="Calibri"/>
    </font>
    <font>
      <b/>
      <i/>
      <sz val="8.000000"/>
      <name val="Calibri"/>
    </font>
    <font>
      <b/>
      <sz val="11.000000"/>
      <name val="Calibri"/>
    </font>
    <font>
      <b/>
      <i/>
      <sz val="10.000000"/>
      <name val="Calibri"/>
    </font>
    <font>
      <b/>
      <sz val="12.000000"/>
      <color rgb="FF77933C"/>
      <name val="Calibri"/>
    </font>
    <font>
      <b/>
      <sz val="10.000000"/>
      <color rgb="FF984807"/>
      <name val="Calibri"/>
    </font>
    <font>
      <b/>
      <sz val="8.000000"/>
      <color rgb="FF984807"/>
      <name val="Calibri"/>
    </font>
    <font>
      <i/>
      <sz val="10.000000"/>
      <color rgb="FF984807"/>
      <name val="Calibri"/>
    </font>
    <font>
      <sz val="10.000000"/>
      <name val="Calibri"/>
    </font>
    <font>
      <b/>
      <sz val="9.000000"/>
      <color indexed="17"/>
      <name val="Calibri"/>
    </font>
    <font>
      <b/>
      <sz val="12.000000"/>
      <color indexed="53"/>
      <name val="Calibri"/>
    </font>
    <font>
      <i/>
      <sz val="10.000000"/>
      <name val="Calibri"/>
    </font>
    <font>
      <b/>
      <sz val="9.000000"/>
      <color indexed="17"/>
      <name val="Calibri"/>
    </font>
    <font>
      <b/>
      <sz val="12.000000"/>
      <color rgb="FF953735"/>
      <name val="Calibri"/>
    </font>
    <font>
      <b/>
      <sz val="12.000000"/>
      <color rgb="FFC00000"/>
      <name val="Calibri"/>
    </font>
    <font>
      <b/>
      <sz val="10.000000"/>
      <color indexed="2"/>
      <name val="Calibri"/>
    </font>
    <font>
      <b/>
      <sz val="10.000000"/>
      <color rgb="FFCC0000"/>
      <name val="Calibri"/>
    </font>
    <font>
      <sz val="12.000000"/>
      <color indexed="53"/>
      <name val="Arial"/>
    </font>
    <font>
      <b/>
      <sz val="10.000000"/>
      <color rgb="FFE46C0A"/>
      <name val="Calibri"/>
    </font>
    <font>
      <b/>
      <sz val="9.000000"/>
      <color indexed="64"/>
      <name val="Calibri"/>
    </font>
    <font>
      <b/>
      <sz val="10.000000"/>
      <color indexed="64"/>
      <name val="Calibri"/>
    </font>
    <font>
      <b/>
      <i/>
      <sz val="10.000000"/>
      <color indexed="53"/>
      <name val="Calibri"/>
    </font>
    <font>
      <b/>
      <i/>
      <sz val="12.000000"/>
      <color indexed="53"/>
      <name val="Calibri"/>
    </font>
    <font>
      <b/>
      <sz val="9.000000"/>
      <color rgb="FFE46C0A"/>
      <name val="Calibri"/>
    </font>
    <font>
      <b/>
      <sz val="10.000000"/>
      <color indexed="17"/>
      <name val="Calibri"/>
    </font>
    <font>
      <b/>
      <sz val="10.000000"/>
      <color indexed="64"/>
      <name val="Calibri"/>
    </font>
    <font>
      <b/>
      <sz val="10.000000"/>
      <color rgb="FF4F6228"/>
      <name val="Calibri"/>
    </font>
    <font>
      <b/>
      <sz val="10.000000"/>
      <color indexed="17"/>
      <name val="Calibri"/>
    </font>
    <font>
      <b/>
      <u/>
      <sz val="8.000000"/>
      <color indexed="53"/>
      <name val="Calibri"/>
    </font>
    <font>
      <b/>
      <u/>
      <sz val="10.000000"/>
      <name val="Calibri"/>
    </font>
    <font>
      <b/>
      <sz val="10.000000"/>
      <color rgb="FFE46C0A"/>
      <name val="Calibri"/>
    </font>
    <font>
      <b/>
      <sz val="12.000000"/>
      <color rgb="FF4F6228"/>
      <name val="Calibri"/>
    </font>
    <font>
      <b/>
      <sz val="8.000000"/>
      <color indexed="50"/>
      <name val="Calibri"/>
    </font>
    <font>
      <sz val="10.000000"/>
      <name val="Times New Roman"/>
    </font>
    <font>
      <b/>
      <sz val="22.000000"/>
      <color rgb="FF984807"/>
      <name val="Times New Roman"/>
    </font>
    <font>
      <b/>
      <u/>
      <sz val="11.000000"/>
      <name val="Calibri"/>
    </font>
    <font>
      <b/>
      <sz val="10.000000"/>
      <color rgb="FF984807"/>
      <name val="Arial"/>
    </font>
    <font>
      <b/>
      <sz val="11.000000"/>
      <color rgb="FF984807"/>
      <name val="Arial"/>
    </font>
    <font>
      <b/>
      <i/>
      <u/>
      <sz val="18.000000"/>
      <color rgb="FF984807"/>
      <name val="Arial"/>
    </font>
    <font>
      <u/>
      <sz val="10.000000"/>
      <color indexed="4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4C2"/>
        <bgColor rgb="FFDDD9C3"/>
      </patternFill>
    </fill>
    <fill>
      <patternFill patternType="solid">
        <fgColor rgb="FFDDD9C3"/>
        <bgColor rgb="FFDBD4C2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fontId="0" fillId="0" borderId="0" numFmtId="0"/>
    <xf fontId="45" fillId="0" borderId="0" numFmtId="0" applyBorder="0" applyProtection="0"/>
  </cellStyleXfs>
  <cellXfs count="189">
    <xf fontId="0" fillId="0" borderId="0" numFmtId="0" xfId="0"/>
    <xf fontId="43" fillId="2" borderId="51" numFmtId="0" xfId="1" applyFont="1" applyFill="1" applyBorder="1" applyAlignment="1" applyProtection="1">
      <alignment horizontal="center" vertical="center"/>
    </xf>
    <xf fontId="43" fillId="2" borderId="50" numFmtId="0" xfId="0" applyFont="1" applyFill="1" applyBorder="1" applyAlignment="1">
      <alignment horizontal="center" vertical="center"/>
    </xf>
    <xf fontId="42" fillId="2" borderId="50" numFmtId="0" xfId="0" applyFont="1" applyFill="1" applyBorder="1" applyAlignment="1">
      <alignment horizontal="center" vertical="center"/>
    </xf>
    <xf fontId="40" fillId="2" borderId="49" numFmtId="0" xfId="0" applyFont="1" applyFill="1" applyBorder="1" applyAlignment="1">
      <alignment horizontal="center" vertical="center"/>
    </xf>
    <xf fontId="8" fillId="0" borderId="2" numFmtId="0" xfId="0" applyFont="1" applyBorder="1" applyAlignment="1">
      <alignment horizontal="center" vertical="center" wrapText="1"/>
    </xf>
    <xf fontId="6" fillId="2" borderId="7" numFmtId="0" xfId="0" applyFont="1" applyFill="1" applyBorder="1" applyAlignment="1">
      <alignment horizontal="center"/>
    </xf>
    <xf fontId="2" fillId="2" borderId="5" numFmtId="0" xfId="0" applyFont="1" applyFill="1" applyBorder="1" applyAlignment="1" applyProtection="1">
      <alignment horizontal="center" vertical="center"/>
      <protection locked="0"/>
    </xf>
    <xf fontId="0" fillId="2" borderId="5" numFmtId="0" xfId="0" applyFill="1" applyBorder="1" applyAlignment="1">
      <alignment horizontal="center"/>
    </xf>
    <xf fontId="0" fillId="2" borderId="0" numFmtId="0" xfId="0" applyFill="1" applyBorder="1" applyAlignment="1">
      <alignment horizontal="center"/>
    </xf>
    <xf fontId="1" fillId="2" borderId="3" numFmtId="0" xfId="0" applyFont="1" applyFill="1" applyBorder="1" applyAlignment="1">
      <alignment horizontal="center"/>
    </xf>
    <xf fontId="1" fillId="0" borderId="0" numFmtId="0" xfId="0" applyFont="1"/>
    <xf fontId="0" fillId="2" borderId="1" numFmtId="0" xfId="0" applyFill="1" applyBorder="1"/>
    <xf fontId="0" fillId="2" borderId="2" numFmtId="0" xfId="0" applyFill="1" applyBorder="1"/>
    <xf fontId="0" fillId="2" borderId="4" numFmtId="0" xfId="0" applyFill="1" applyBorder="1"/>
    <xf fontId="0" fillId="2" borderId="0" numFmtId="0" xfId="0" applyFill="1" applyBorder="1"/>
    <xf fontId="2" fillId="2" borderId="4" numFmtId="0" xfId="0" applyFont="1" applyFill="1" applyBorder="1" applyAlignment="1">
      <alignment vertical="center"/>
    </xf>
    <xf fontId="2" fillId="2" borderId="0" numFmtId="0" xfId="0" applyFont="1" applyFill="1" applyBorder="1" applyAlignment="1" applyProtection="1">
      <alignment vertical="center"/>
      <protection locked="0"/>
    </xf>
    <xf fontId="2" fillId="2" borderId="0" numFmtId="0" xfId="0" applyFont="1" applyFill="1" applyBorder="1" applyAlignment="1">
      <alignment vertical="center"/>
    </xf>
    <xf fontId="2" fillId="0" borderId="0" numFmtId="0" xfId="0" applyFont="1" applyAlignment="1">
      <alignment vertical="center"/>
    </xf>
    <xf fontId="1" fillId="2" borderId="0" numFmtId="0" xfId="0" applyFont="1" applyFill="1" applyBorder="1" applyAlignment="1">
      <alignment vertical="center"/>
    </xf>
    <xf fontId="3" fillId="2" borderId="0" numFmtId="164" xfId="0" applyNumberFormat="1" applyFont="1" applyFill="1" applyBorder="1" applyAlignment="1">
      <alignment horizontal="center"/>
    </xf>
    <xf fontId="4" fillId="2" borderId="5" numFmtId="165" xfId="0" applyNumberFormat="1" applyFont="1" applyFill="1" applyBorder="1" applyProtection="1"/>
    <xf fontId="2" fillId="2" borderId="4" numFmtId="0" xfId="0" applyFont="1" applyFill="1" applyBorder="1" applyAlignment="1" applyProtection="1">
      <alignment vertical="center"/>
      <protection locked="0"/>
    </xf>
    <xf fontId="5" fillId="2" borderId="0" numFmtId="0" xfId="0" applyFont="1" applyFill="1" applyBorder="1" applyAlignment="1" applyProtection="1">
      <alignment vertical="center"/>
      <protection locked="0"/>
    </xf>
    <xf fontId="0" fillId="2" borderId="5" numFmtId="0" xfId="0" applyFill="1" applyBorder="1"/>
    <xf fontId="6" fillId="2" borderId="6" numFmtId="0" xfId="0" applyFont="1" applyFill="1" applyBorder="1" applyAlignment="1">
      <alignment vertical="center" wrapText="1"/>
    </xf>
    <xf fontId="6" fillId="2" borderId="7" numFmtId="0" xfId="0" applyFont="1" applyFill="1" applyBorder="1" applyAlignment="1">
      <alignment vertical="center" wrapText="1"/>
    </xf>
    <xf fontId="7" fillId="2" borderId="7" numFmtId="0" xfId="0" applyFont="1" applyFill="1" applyBorder="1" applyAlignment="1">
      <alignment vertical="center" wrapText="1"/>
    </xf>
    <xf fontId="3" fillId="2" borderId="7" numFmtId="0" xfId="0" applyFont="1" applyFill="1" applyBorder="1" applyAlignment="1">
      <alignment horizontal="center" wrapText="1"/>
    </xf>
    <xf fontId="3" fillId="2" borderId="8" numFmtId="0" xfId="0" applyFont="1" applyFill="1" applyBorder="1" applyAlignment="1">
      <alignment horizontal="center" wrapText="1"/>
    </xf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/>
    </xf>
    <xf fontId="9" fillId="2" borderId="3" numFmtId="0" xfId="0" applyFont="1" applyFill="1" applyBorder="1" applyAlignment="1">
      <alignment horizontal="center" vertical="center"/>
    </xf>
    <xf fontId="4" fillId="2" borderId="9" numFmtId="0" xfId="0" applyFont="1" applyFill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 wrapText="1"/>
    </xf>
    <xf fontId="0" fillId="0" borderId="0" numFmtId="0" xfId="0" applyBorder="1"/>
    <xf fontId="10" fillId="2" borderId="11" numFmtId="0" xfId="0" applyFont="1" applyFill="1" applyBorder="1" applyAlignment="1">
      <alignment vertical="center"/>
    </xf>
    <xf fontId="11" fillId="2" borderId="12" numFmtId="0" xfId="0" applyFont="1" applyFill="1" applyBorder="1" applyAlignment="1">
      <alignment horizontal="left" vertical="center" wrapText="1"/>
    </xf>
    <xf fontId="12" fillId="2" borderId="12" numFmtId="0" xfId="0" applyFont="1" applyFill="1" applyBorder="1" applyAlignment="1">
      <alignment vertical="center" wrapText="1"/>
    </xf>
    <xf fontId="11" fillId="2" borderId="12" numFmtId="0" xfId="0" applyFont="1" applyFill="1" applyBorder="1" applyAlignment="1">
      <alignment vertical="center" wrapText="1"/>
    </xf>
    <xf fontId="13" fillId="2" borderId="13" numFmtId="0" xfId="0" applyFont="1" applyFill="1" applyBorder="1" applyAlignment="1">
      <alignment vertical="center" wrapText="1"/>
    </xf>
    <xf fontId="4" fillId="2" borderId="14" numFmtId="0" xfId="0" applyFont="1" applyFill="1" applyBorder="1" applyAlignment="1" applyProtection="1">
      <alignment horizontal="center"/>
      <protection locked="0"/>
    </xf>
    <xf fontId="14" fillId="0" borderId="15" numFmtId="165" xfId="0" applyNumberFormat="1" applyFont="1" applyBorder="1" applyProtection="1"/>
    <xf fontId="4" fillId="0" borderId="4" numFmtId="0" xfId="0" applyFont="1" applyBorder="1" applyAlignment="1">
      <alignment vertical="center"/>
    </xf>
    <xf fontId="4" fillId="0" borderId="0" numFmtId="0" xfId="0" applyFont="1" applyBorder="1" applyAlignment="1">
      <alignment horizontal="center"/>
    </xf>
    <xf fontId="16" fillId="0" borderId="5" numFmtId="0" xfId="0" applyFont="1" applyBorder="1" applyAlignment="1">
      <alignment horizontal="center" vertical="center"/>
    </xf>
    <xf fontId="4" fillId="0" borderId="16" numFmtId="165" xfId="0" applyNumberFormat="1" applyFont="1" applyBorder="1" applyAlignment="1">
      <alignment horizontal="center" vertical="center"/>
    </xf>
    <xf fontId="4" fillId="0" borderId="17" numFmtId="0" xfId="0" applyFont="1" applyBorder="1" applyAlignment="1">
      <alignment horizontal="center" vertical="center"/>
    </xf>
    <xf fontId="4" fillId="2" borderId="18" numFmtId="165" xfId="0" applyNumberFormat="1" applyFont="1" applyFill="1" applyBorder="1" applyAlignment="1">
      <alignment horizontal="center" vertical="center"/>
    </xf>
    <xf fontId="17" fillId="2" borderId="19" numFmtId="0" xfId="0" applyFont="1" applyFill="1" applyBorder="1" applyAlignment="1">
      <alignment horizontal="center" vertical="center"/>
    </xf>
    <xf fontId="18" fillId="0" borderId="0" numFmtId="0" xfId="0" applyFont="1" applyBorder="1" applyAlignment="1">
      <alignment horizontal="center" vertical="center"/>
    </xf>
    <xf fontId="4" fillId="0" borderId="20" numFmtId="165" xfId="0" applyNumberFormat="1" applyFont="1" applyBorder="1" applyAlignment="1">
      <alignment horizontal="center" vertical="center"/>
    </xf>
    <xf fontId="4" fillId="0" borderId="6" numFmtId="0" xfId="0" applyFont="1" applyBorder="1" applyAlignment="1">
      <alignment vertical="center"/>
    </xf>
    <xf fontId="16" fillId="0" borderId="8" numFmtId="0" xfId="0" applyFont="1" applyBorder="1" applyAlignment="1">
      <alignment horizontal="center" vertical="center"/>
    </xf>
    <xf fontId="19" fillId="2" borderId="11" numFmtId="0" xfId="0" applyFont="1" applyFill="1" applyBorder="1" applyAlignment="1">
      <alignment vertical="center"/>
    </xf>
    <xf fontId="4" fillId="2" borderId="12" numFmtId="0" xfId="0" applyFont="1" applyFill="1" applyBorder="1" applyAlignment="1">
      <alignment horizontal="left" vertical="center" wrapText="1"/>
    </xf>
    <xf fontId="6" fillId="2" borderId="12" numFmtId="0" xfId="0" applyFont="1" applyFill="1" applyBorder="1" applyAlignment="1">
      <alignment vertical="center" wrapText="1"/>
    </xf>
    <xf fontId="4" fillId="2" borderId="12" numFmtId="0" xfId="0" applyFont="1" applyFill="1" applyBorder="1" applyAlignment="1">
      <alignment vertical="center" wrapText="1"/>
    </xf>
    <xf fontId="17" fillId="2" borderId="13" numFmtId="0" xfId="0" applyFont="1" applyFill="1" applyBorder="1" applyAlignment="1">
      <alignment vertical="center" wrapText="1"/>
    </xf>
    <xf fontId="4" fillId="0" borderId="20" numFmtId="165" xfId="0" applyNumberFormat="1" applyFont="1" applyBorder="1" applyAlignment="1">
      <alignment horizontal="center" vertical="center"/>
    </xf>
    <xf fontId="3" fillId="0" borderId="0" numFmtId="0" xfId="0" applyFont="1" applyBorder="1" applyAlignment="1">
      <alignment horizontal="center" vertical="center" wrapText="1"/>
    </xf>
    <xf fontId="20" fillId="2" borderId="11" numFmtId="0" xfId="0" applyFont="1" applyFill="1" applyBorder="1" applyAlignment="1">
      <alignment vertical="center"/>
    </xf>
    <xf fontId="8" fillId="0" borderId="2" numFmtId="0" xfId="0" applyFont="1" applyBorder="1" applyAlignment="1">
      <alignment horizontal="right" vertical="center" wrapText="1"/>
    </xf>
    <xf fontId="4" fillId="0" borderId="3" numFmtId="0" xfId="0" applyFont="1" applyBorder="1" applyAlignment="1">
      <alignment horizontal="left" vertical="center" wrapText="1"/>
    </xf>
    <xf fontId="4" fillId="0" borderId="21" numFmtId="0" xfId="0" applyFont="1" applyBorder="1" applyAlignment="1">
      <alignment horizontal="center" vertical="center"/>
    </xf>
    <xf fontId="17" fillId="2" borderId="22" numFmtId="0" xfId="0" applyFont="1" applyFill="1" applyBorder="1" applyAlignment="1">
      <alignment horizontal="center" vertical="center"/>
    </xf>
    <xf fontId="8" fillId="0" borderId="0" numFmtId="0" xfId="0" applyFont="1" applyBorder="1" applyAlignment="1">
      <alignment horizontal="right" vertical="center" wrapText="1"/>
    </xf>
    <xf fontId="4" fillId="0" borderId="0" numFmtId="0" xfId="0" applyFont="1" applyBorder="1" applyAlignment="1">
      <alignment horizontal="left" vertical="center" wrapText="1"/>
    </xf>
    <xf fontId="4" fillId="0" borderId="23" numFmtId="0" xfId="0" applyFont="1" applyBorder="1" applyAlignment="1">
      <alignment horizontal="center" vertical="center"/>
    </xf>
    <xf fontId="4" fillId="2" borderId="24" numFmtId="165" xfId="0" applyNumberFormat="1" applyFont="1" applyFill="1" applyBorder="1" applyAlignment="1">
      <alignment horizontal="center" vertical="center"/>
    </xf>
    <xf fontId="17" fillId="2" borderId="25" numFmtId="0" xfId="0" applyFont="1" applyFill="1" applyBorder="1" applyAlignment="1">
      <alignment horizontal="center" vertical="center"/>
    </xf>
    <xf fontId="4" fillId="0" borderId="1" numFmtId="0" xfId="0" applyFont="1" applyBorder="1" applyAlignment="1">
      <alignment vertical="center"/>
    </xf>
    <xf fontId="8" fillId="0" borderId="2" numFmtId="0" xfId="0" applyFont="1" applyBorder="1" applyAlignment="1">
      <alignment horizontal="right" vertical="center" wrapText="1"/>
    </xf>
    <xf fontId="16" fillId="0" borderId="3" numFmtId="0" xfId="0" applyFont="1" applyBorder="1" applyAlignment="1">
      <alignment horizontal="center" vertical="center"/>
    </xf>
    <xf fontId="4" fillId="0" borderId="26" numFmtId="165" xfId="0" applyNumberFormat="1" applyFont="1" applyBorder="1" applyAlignment="1">
      <alignment horizontal="center" vertical="center"/>
    </xf>
    <xf fontId="4" fillId="0" borderId="27" numFmtId="0" xfId="0" applyFont="1" applyBorder="1" applyAlignment="1">
      <alignment horizontal="center" vertical="center"/>
    </xf>
    <xf fontId="4" fillId="2" borderId="28" numFmtId="165" xfId="0" applyNumberFormat="1" applyFont="1" applyFill="1" applyBorder="1" applyAlignment="1">
      <alignment horizontal="center" vertical="center"/>
    </xf>
    <xf fontId="22" fillId="0" borderId="0" numFmtId="0" xfId="0" applyFont="1" applyBorder="1" applyAlignment="1">
      <alignment horizontal="center" vertical="center" wrapText="1"/>
    </xf>
    <xf fontId="4" fillId="0" borderId="29" numFmtId="165" xfId="0" applyNumberFormat="1" applyFont="1" applyBorder="1" applyAlignment="1">
      <alignment horizontal="center" vertical="center"/>
    </xf>
    <xf fontId="4" fillId="0" borderId="17" numFmtId="0" xfId="0" applyFont="1" applyBorder="1" applyAlignment="1">
      <alignment horizontal="center" vertical="center"/>
    </xf>
    <xf fontId="17" fillId="2" borderId="30" numFmtId="0" xfId="0" applyFont="1" applyFill="1" applyBorder="1" applyAlignment="1">
      <alignment horizontal="center" vertical="center"/>
    </xf>
    <xf fontId="23" fillId="0" borderId="5" numFmtId="0" xfId="0" applyFont="1" applyBorder="1" applyAlignment="1">
      <alignment horizontal="center" vertical="center"/>
    </xf>
    <xf fontId="4" fillId="0" borderId="29" numFmtId="165" xfId="0" applyNumberFormat="1" applyFont="1" applyBorder="1" applyAlignment="1">
      <alignment horizontal="center" vertical="center"/>
    </xf>
    <xf fontId="4" fillId="2" borderId="31" numFmtId="165" xfId="0" applyNumberFormat="1" applyFont="1" applyFill="1" applyBorder="1" applyAlignment="1">
      <alignment horizontal="center" vertical="center"/>
    </xf>
    <xf fontId="16" fillId="0" borderId="0" numFmtId="0" xfId="0" applyFont="1" applyBorder="1" applyAlignment="1">
      <alignment horizontal="center" vertical="center"/>
    </xf>
    <xf fontId="24" fillId="0" borderId="0" numFmtId="0" xfId="0" applyFont="1" applyBorder="1" applyAlignment="1">
      <alignment horizontal="center" vertical="center" wrapText="1"/>
    </xf>
    <xf fontId="24" fillId="0" borderId="0" numFmtId="0" xfId="0" applyFont="1" applyBorder="1" applyAlignment="1">
      <alignment horizontal="center" vertical="center"/>
    </xf>
    <xf fontId="4" fillId="0" borderId="0" numFmtId="0" xfId="0" applyFont="1" applyBorder="1" applyAlignment="1">
      <alignment horizontal="center"/>
    </xf>
    <xf fontId="4" fillId="0" borderId="0" numFmtId="0" xfId="0" applyFont="1" applyBorder="1" applyAlignment="1">
      <alignment horizontal="center" vertical="center" wrapText="1"/>
    </xf>
    <xf fontId="16" fillId="0" borderId="0" numFmtId="0" xfId="0" applyFont="1" applyBorder="1" applyAlignment="1">
      <alignment horizontal="center" vertical="center"/>
    </xf>
    <xf fontId="0" fillId="0" borderId="0" numFmtId="0" xfId="0"/>
    <xf fontId="27" fillId="0" borderId="5" numFmtId="0" xfId="0" applyFont="1" applyBorder="1" applyAlignment="1">
      <alignment horizontal="center" vertical="center" wrapText="1"/>
    </xf>
    <xf fontId="4" fillId="2" borderId="32" numFmtId="165" xfId="0" applyNumberFormat="1" applyFont="1" applyFill="1" applyBorder="1" applyAlignment="1">
      <alignment horizontal="center" vertical="center"/>
    </xf>
    <xf fontId="28" fillId="0" borderId="5" numFmtId="0" xfId="0" applyFont="1" applyBorder="1" applyAlignment="1">
      <alignment horizontal="center" vertical="center" wrapText="1"/>
    </xf>
    <xf fontId="4" fillId="2" borderId="15" numFmtId="165" xfId="0" applyNumberFormat="1" applyFont="1" applyFill="1" applyBorder="1" applyAlignment="1">
      <alignment horizontal="center" vertical="center"/>
    </xf>
    <xf fontId="15" fillId="0" borderId="0" numFmtId="0" xfId="0" applyFont="1" applyBorder="1" applyAlignment="1">
      <alignment horizontal="center" vertical="center"/>
    </xf>
    <xf fontId="29" fillId="0" borderId="0" numFmtId="0" xfId="0" applyFont="1" applyBorder="1" applyAlignment="1">
      <alignment horizontal="center" vertical="center"/>
    </xf>
    <xf fontId="4" fillId="0" borderId="0" numFmtId="0" xfId="0" applyFont="1" applyBorder="1" applyAlignment="1">
      <alignment horizontal="center" vertical="center" wrapText="1"/>
    </xf>
    <xf fontId="30" fillId="0" borderId="0" numFmtId="0" xfId="0" applyFont="1" applyBorder="1" applyAlignment="1">
      <alignment horizontal="center" vertical="center" wrapText="1"/>
    </xf>
    <xf fontId="30" fillId="0" borderId="7" numFmtId="0" xfId="0" applyFont="1" applyBorder="1" applyAlignment="1">
      <alignment horizontal="center" vertical="center" wrapText="1"/>
    </xf>
    <xf fontId="27" fillId="0" borderId="0" numFmtId="0" xfId="0" applyFont="1" applyBorder="1" applyAlignment="1">
      <alignment horizontal="center" vertical="center"/>
    </xf>
    <xf fontId="4" fillId="0" borderId="33" numFmtId="165" xfId="0" applyNumberFormat="1" applyFont="1" applyBorder="1" applyAlignment="1">
      <alignment horizontal="center" vertical="center"/>
    </xf>
    <xf fontId="4" fillId="2" borderId="34" numFmtId="165" xfId="0" applyNumberFormat="1" applyFont="1" applyFill="1" applyBorder="1" applyAlignment="1">
      <alignment horizontal="center" vertical="center"/>
    </xf>
    <xf fontId="4" fillId="0" borderId="4" numFmtId="0" xfId="0" applyFont="1" applyBorder="1" applyAlignment="1">
      <alignment vertical="center"/>
    </xf>
    <xf fontId="16" fillId="0" borderId="7" numFmtId="0" xfId="0" applyFont="1" applyBorder="1" applyAlignment="1">
      <alignment horizontal="center" vertical="center"/>
    </xf>
    <xf fontId="4" fillId="0" borderId="35" numFmtId="165" xfId="0" applyNumberFormat="1" applyFont="1" applyBorder="1" applyAlignment="1">
      <alignment horizontal="center" vertical="center"/>
    </xf>
    <xf fontId="4" fillId="0" borderId="36" numFmtId="0" xfId="0" applyFont="1" applyBorder="1" applyAlignment="1">
      <alignment horizontal="center" vertical="center"/>
    </xf>
    <xf fontId="4" fillId="2" borderId="37" numFmtId="165" xfId="0" applyNumberFormat="1" applyFont="1" applyFill="1" applyBorder="1" applyAlignment="1">
      <alignment horizontal="center" vertical="center"/>
    </xf>
    <xf fontId="20" fillId="2" borderId="1" numFmtId="0" xfId="0" applyFont="1" applyFill="1" applyBorder="1" applyAlignment="1">
      <alignment vertical="center"/>
    </xf>
    <xf fontId="4" fillId="2" borderId="2" numFmtId="0" xfId="0" applyFont="1" applyFill="1" applyBorder="1" applyAlignment="1">
      <alignment horizontal="left" vertical="center" wrapText="1"/>
    </xf>
    <xf fontId="6" fillId="2" borderId="2" numFmtId="0" xfId="0" applyFont="1" applyFill="1" applyBorder="1" applyAlignment="1">
      <alignment vertical="center" wrapText="1"/>
    </xf>
    <xf fontId="4" fillId="2" borderId="2" numFmtId="0" xfId="0" applyFont="1" applyFill="1" applyBorder="1" applyAlignment="1">
      <alignment vertical="center" wrapText="1"/>
    </xf>
    <xf fontId="17" fillId="2" borderId="3" numFmtId="0" xfId="0" applyFont="1" applyFill="1" applyBorder="1" applyAlignment="1">
      <alignment vertical="center" wrapText="1"/>
    </xf>
    <xf fontId="4" fillId="0" borderId="2" numFmtId="0" xfId="0" applyFont="1" applyBorder="1" applyAlignment="1">
      <alignment horizontal="center"/>
    </xf>
    <xf fontId="16" fillId="0" borderId="5" numFmtId="0" xfId="0" applyFont="1" applyBorder="1" applyAlignment="1">
      <alignment horizontal="center" vertical="center"/>
    </xf>
    <xf fontId="24" fillId="0" borderId="0" numFmtId="0" xfId="0" applyFont="1" applyBorder="1" applyAlignment="1">
      <alignment horizontal="center"/>
    </xf>
    <xf fontId="31" fillId="0" borderId="7" numFmtId="0" xfId="0" applyFont="1" applyBorder="1" applyAlignment="1">
      <alignment horizontal="center" vertical="center" wrapText="1"/>
    </xf>
    <xf fontId="4" fillId="2" borderId="10" numFmtId="165" xfId="0" applyNumberFormat="1" applyFont="1" applyFill="1" applyBorder="1" applyAlignment="1">
      <alignment horizontal="center" vertical="center"/>
    </xf>
    <xf fontId="17" fillId="2" borderId="38" numFmtId="0" xfId="0" applyFont="1" applyFill="1" applyBorder="1" applyAlignment="1">
      <alignment horizontal="center" vertical="center"/>
    </xf>
    <xf fontId="20" fillId="2" borderId="6" numFmtId="0" xfId="0" applyFont="1" applyFill="1" applyBorder="1" applyAlignment="1">
      <alignment vertical="center"/>
    </xf>
    <xf fontId="4" fillId="2" borderId="7" numFmtId="0" xfId="0" applyFont="1" applyFill="1" applyBorder="1" applyAlignment="1">
      <alignment horizontal="left" vertical="center" wrapText="1"/>
    </xf>
    <xf fontId="4" fillId="2" borderId="7" numFmtId="0" xfId="0" applyFont="1" applyFill="1" applyBorder="1" applyAlignment="1">
      <alignment vertical="center" wrapText="1"/>
    </xf>
    <xf fontId="17" fillId="2" borderId="8" numFmtId="0" xfId="0" applyFont="1" applyFill="1" applyBorder="1" applyAlignment="1">
      <alignment vertical="center" wrapText="1"/>
    </xf>
    <xf fontId="9" fillId="0" borderId="0" numFmtId="0" xfId="0" applyFont="1" applyBorder="1" applyAlignment="1">
      <alignment horizontal="center" vertical="center" wrapText="1"/>
    </xf>
    <xf fontId="4" fillId="0" borderId="16" numFmtId="165" xfId="0" applyNumberFormat="1" applyFont="1" applyBorder="1" applyAlignment="1">
      <alignment horizontal="center" vertical="center" wrapText="1"/>
    </xf>
    <xf fontId="4" fillId="0" borderId="0" numFmtId="0" xfId="0" applyFont="1" applyBorder="1" applyAlignment="1">
      <alignment horizontal="center" vertical="center"/>
    </xf>
    <xf fontId="15" fillId="0" borderId="0" numFmtId="0" xfId="0" applyFont="1" applyBorder="1" applyAlignment="1">
      <alignment horizontal="center" vertical="center"/>
    </xf>
    <xf fontId="34" fillId="2" borderId="2" numFmtId="0" xfId="0" applyFont="1" applyFill="1" applyBorder="1" applyAlignment="1">
      <alignment horizontal="left" vertical="center"/>
    </xf>
    <xf fontId="16" fillId="2" borderId="2" numFmtId="0" xfId="0" applyFont="1" applyFill="1" applyBorder="1" applyAlignment="1">
      <alignment horizontal="center"/>
    </xf>
    <xf fontId="4" fillId="2" borderId="12" numFmtId="165" xfId="0" applyNumberFormat="1" applyFont="1" applyFill="1" applyBorder="1" applyAlignment="1">
      <alignment horizontal="center" vertical="center"/>
    </xf>
    <xf fontId="17" fillId="2" borderId="13" numFmtId="0" xfId="0" applyFont="1" applyFill="1" applyBorder="1" applyAlignment="1">
      <alignment horizontal="center" vertical="center"/>
    </xf>
    <xf fontId="4" fillId="2" borderId="39" numFmtId="0" xfId="0" applyFont="1" applyFill="1" applyBorder="1" applyAlignment="1" applyProtection="1">
      <alignment horizontal="center"/>
      <protection locked="0"/>
    </xf>
    <xf fontId="34" fillId="0" borderId="2" numFmtId="0" xfId="0" applyFont="1" applyBorder="1" applyAlignment="1">
      <alignment horizontal="center" vertical="center"/>
    </xf>
    <xf fontId="4" fillId="0" borderId="40" numFmtId="165" xfId="0" applyNumberFormat="1" applyFont="1" applyBorder="1" applyAlignment="1">
      <alignment horizontal="center" vertical="center"/>
    </xf>
    <xf fontId="0" fillId="0" borderId="0" numFmtId="0" xfId="0" applyFont="1"/>
    <xf fontId="4" fillId="0" borderId="14" numFmtId="165" xfId="0" applyNumberFormat="1" applyFont="1" applyBorder="1" applyAlignment="1">
      <alignment horizontal="center" vertical="center"/>
    </xf>
    <xf fontId="4" fillId="0" borderId="0" numFmtId="0" xfId="0" applyFont="1" applyBorder="1" applyAlignment="1">
      <alignment horizontal="center" vertical="center"/>
    </xf>
    <xf fontId="4" fillId="0" borderId="41" numFmtId="165" xfId="0" applyNumberFormat="1" applyFont="1" applyBorder="1" applyAlignment="1">
      <alignment horizontal="center" vertical="center"/>
    </xf>
    <xf fontId="34" fillId="0" borderId="0" numFmtId="0" xfId="0" applyFont="1" applyBorder="1" applyAlignment="1">
      <alignment horizontal="center" vertical="center"/>
    </xf>
    <xf fontId="4" fillId="0" borderId="42" numFmtId="0" xfId="0" applyFont="1" applyBorder="1" applyAlignment="1">
      <alignment horizontal="center" vertical="center"/>
    </xf>
    <xf fontId="35" fillId="0" borderId="0" numFmtId="0" xfId="0" applyFont="1" applyBorder="1" applyAlignment="1">
      <alignment horizontal="left" vertical="center"/>
    </xf>
    <xf fontId="4" fillId="2" borderId="14" numFmtId="0" xfId="0" applyFont="1" applyFill="1" applyBorder="1" applyAlignment="1" applyProtection="1">
      <alignment horizontal="left"/>
      <protection locked="0"/>
    </xf>
    <xf fontId="15" fillId="0" borderId="7" numFmtId="0" xfId="0" applyFont="1" applyBorder="1" applyAlignment="1">
      <alignment horizontal="center" vertical="center"/>
    </xf>
    <xf fontId="9" fillId="0" borderId="0" numFmtId="0" xfId="0" applyFont="1" applyBorder="1" applyAlignment="1">
      <alignment horizontal="center" vertical="center"/>
    </xf>
    <xf fontId="4" fillId="0" borderId="20" numFmtId="165" xfId="0" applyNumberFormat="1" applyFont="1" applyBorder="1" applyAlignment="1">
      <alignment horizontal="center" vertical="center" wrapText="1"/>
    </xf>
    <xf fontId="27" fillId="0" borderId="0" numFmtId="0" xfId="0" applyFont="1" applyBorder="1" applyAlignment="1">
      <alignment horizontal="center" vertical="center"/>
    </xf>
    <xf fontId="3" fillId="0" borderId="0" numFmtId="0" xfId="0" applyFont="1" applyBorder="1" applyAlignment="1">
      <alignment horizontal="center" vertical="center"/>
    </xf>
    <xf fontId="37" fillId="2" borderId="11" numFmtId="0" xfId="0" applyFont="1" applyFill="1" applyBorder="1" applyAlignment="1">
      <alignment vertical="center"/>
    </xf>
    <xf fontId="6" fillId="2" borderId="12" numFmtId="0" xfId="0" applyFont="1" applyFill="1" applyBorder="1" applyAlignment="1">
      <alignment horizontal="left" vertical="center" wrapText="1"/>
    </xf>
    <xf fontId="16" fillId="2" borderId="12" numFmtId="0" xfId="0" applyFont="1" applyFill="1" applyBorder="1" applyAlignment="1">
      <alignment vertical="center" wrapText="1"/>
    </xf>
    <xf fontId="17" fillId="2" borderId="13" numFmtId="165" xfId="0" applyNumberFormat="1" applyFont="1" applyFill="1" applyBorder="1" applyAlignment="1">
      <alignment horizontal="center" vertical="center"/>
    </xf>
    <xf fontId="6" fillId="0" borderId="0" numFmtId="0" xfId="0" applyFont="1" applyBorder="1" applyAlignment="1">
      <alignment horizontal="left" vertical="center"/>
    </xf>
    <xf fontId="38" fillId="0" borderId="0" numFmtId="0" xfId="0" applyFont="1" applyBorder="1" applyAlignment="1">
      <alignment horizontal="left" vertical="center"/>
    </xf>
    <xf fontId="16" fillId="0" borderId="5" numFmtId="0" xfId="0" applyFont="1" applyBorder="1" applyAlignment="1">
      <alignment horizontal="center" vertical="center" wrapText="1"/>
    </xf>
    <xf fontId="37" fillId="3" borderId="1" numFmtId="0" xfId="0" applyFont="1" applyFill="1" applyBorder="1" applyAlignment="1">
      <alignment vertical="center"/>
    </xf>
    <xf fontId="6" fillId="3" borderId="2" numFmtId="0" xfId="0" applyFont="1" applyFill="1" applyBorder="1" applyAlignment="1">
      <alignment horizontal="left" vertical="center" wrapText="1"/>
    </xf>
    <xf fontId="16" fillId="3" borderId="2" numFmtId="0" xfId="0" applyFont="1" applyFill="1" applyBorder="1" applyAlignment="1">
      <alignment vertical="center" wrapText="1"/>
    </xf>
    <xf fontId="4" fillId="3" borderId="12" numFmtId="0" xfId="0" applyFont="1" applyFill="1" applyBorder="1" applyAlignment="1">
      <alignment vertical="center" wrapText="1"/>
    </xf>
    <xf fontId="4" fillId="2" borderId="13" numFmtId="0" xfId="0" applyFont="1" applyFill="1" applyBorder="1" applyAlignment="1">
      <alignment vertical="center" wrapText="1"/>
    </xf>
    <xf fontId="6" fillId="0" borderId="2" numFmtId="0" xfId="0" applyFont="1" applyBorder="1" applyAlignment="1">
      <alignment horizontal="left" vertical="center"/>
    </xf>
    <xf fontId="16" fillId="0" borderId="3" numFmtId="0" xfId="0" applyFont="1" applyBorder="1" applyAlignment="1">
      <alignment horizontal="center" vertical="center"/>
    </xf>
    <xf fontId="4" fillId="0" borderId="40" numFmtId="0" xfId="0" applyFont="1" applyBorder="1" applyAlignment="1">
      <alignment horizontal="center" vertical="center"/>
    </xf>
    <xf fontId="6" fillId="0" borderId="0" numFmtId="0" xfId="0" applyFont="1" applyBorder="1" applyAlignment="1">
      <alignment horizontal="left" vertical="center"/>
    </xf>
    <xf fontId="6" fillId="0" borderId="7" numFmtId="0" xfId="0" applyFont="1" applyBorder="1" applyAlignment="1">
      <alignment horizontal="left" vertical="center"/>
    </xf>
    <xf fontId="4" fillId="0" borderId="42" numFmtId="165" xfId="0" applyNumberFormat="1" applyFont="1" applyBorder="1" applyAlignment="1">
      <alignment horizontal="center" vertical="center"/>
    </xf>
    <xf fontId="4" fillId="0" borderId="43" numFmtId="0" xfId="0" applyFont="1" applyBorder="1" applyAlignment="1">
      <alignment horizontal="center" vertical="center"/>
    </xf>
    <xf fontId="4" fillId="2" borderId="44" numFmtId="165" xfId="0" applyNumberFormat="1" applyFont="1" applyFill="1" applyBorder="1" applyAlignment="1">
      <alignment horizontal="center" vertical="center"/>
    </xf>
    <xf fontId="4" fillId="0" borderId="11" numFmtId="0" xfId="0" applyFont="1" applyBorder="1" applyAlignment="1">
      <alignment vertical="center"/>
    </xf>
    <xf fontId="6" fillId="0" borderId="12" numFmtId="0" xfId="0" applyFont="1" applyBorder="1" applyAlignment="1">
      <alignment horizontal="left" vertical="center"/>
    </xf>
    <xf fontId="16" fillId="0" borderId="13" numFmtId="0" xfId="0" applyFont="1" applyBorder="1" applyAlignment="1">
      <alignment horizontal="center" vertical="center"/>
    </xf>
    <xf fontId="4" fillId="0" borderId="45" numFmtId="165" xfId="0" applyNumberFormat="1" applyFont="1" applyBorder="1" applyAlignment="1">
      <alignment horizontal="center" vertical="center"/>
    </xf>
    <xf fontId="4" fillId="0" borderId="46" numFmtId="0" xfId="0" applyFont="1" applyBorder="1" applyAlignment="1">
      <alignment horizontal="center" vertical="center"/>
    </xf>
    <xf fontId="4" fillId="2" borderId="47" numFmtId="165" xfId="0" applyNumberFormat="1" applyFont="1" applyFill="1" applyBorder="1" applyAlignment="1">
      <alignment horizontal="center" vertical="center"/>
    </xf>
    <xf fontId="17" fillId="2" borderId="48" numFmtId="0" xfId="0" applyFont="1" applyFill="1" applyBorder="1" applyAlignment="1">
      <alignment horizontal="center" vertical="center"/>
    </xf>
    <xf fontId="6" fillId="0" borderId="12" numFmtId="0" xfId="0" applyFont="1" applyBorder="1" applyAlignment="1">
      <alignment horizontal="left" vertical="center"/>
    </xf>
    <xf fontId="4" fillId="0" borderId="45" numFmtId="165" xfId="0" applyNumberFormat="1" applyFont="1" applyBorder="1" applyAlignment="1">
      <alignment horizontal="center" vertical="center"/>
    </xf>
    <xf fontId="1" fillId="0" borderId="0" numFmtId="0" xfId="0" applyFont="1" applyBorder="1"/>
    <xf fontId="3" fillId="2" borderId="45" numFmtId="164" xfId="0" applyNumberFormat="1" applyFont="1" applyFill="1" applyBorder="1" applyAlignment="1">
      <alignment horizontal="center"/>
    </xf>
    <xf fontId="4" fillId="0" borderId="47" numFmtId="165" xfId="0" applyNumberFormat="1" applyFont="1" applyBorder="1" applyProtection="1"/>
    <xf fontId="39" fillId="0" borderId="0" numFmtId="0" xfId="0" applyFont="1" applyBorder="1"/>
    <xf fontId="0" fillId="0" borderId="0" numFmtId="0" xfId="0" applyBorder="1" applyAlignment="1"/>
    <xf fontId="1" fillId="0" borderId="0" numFmtId="0" xfId="0" applyFont="1" applyBorder="1" applyAlignment="1"/>
    <xf fontId="3" fillId="0" borderId="0" numFmtId="164" xfId="0" applyNumberFormat="1" applyFont="1" applyBorder="1" applyAlignment="1">
      <alignment horizontal="center"/>
    </xf>
    <xf fontId="4" fillId="0" borderId="0" numFmtId="165" xfId="0" applyNumberFormat="1" applyFont="1" applyBorder="1" applyAlignment="1" applyProtection="1"/>
    <xf fontId="8" fillId="0" borderId="0" numFmtId="0" xfId="0" applyFont="1" applyBorder="1" applyAlignment="1">
      <alignment horizontal="left" vertical="center"/>
    </xf>
    <xf fontId="44" fillId="0" borderId="0" numFmtId="0" xfId="1" applyFont="1" applyBorder="1" applyProtection="1"/>
    <xf fontId="4" fillId="0" borderId="20" numFmtId="165" xfId="0" applyNumberFormat="1" applyFont="1" applyFill="1" applyBorder="1" applyAlignment="1">
      <alignment horizontal="center" vertical="center"/>
    </xf>
    <xf fontId="5" fillId="0" borderId="0" numFmtId="0" xfId="0" applyFont="1" applyFill="1" applyBorder="1" applyAlignment="1" applyProtection="1">
      <alignment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19080</xdr:colOff>
      <xdr:row>2</xdr:row>
      <xdr:rowOff>2160</xdr:rowOff>
    </xdr:from>
    <xdr:to>
      <xdr:col>0</xdr:col>
      <xdr:colOff>36000</xdr:colOff>
      <xdr:row>2</xdr:row>
      <xdr:rowOff>141840</xdr:rowOff>
    </xdr:to>
    <xdr:sp macro="">
      <xdr:nvSpPr>
        <xdr:cNvPr id="2" name="CustomShape 1"/>
        <xdr:cNvSpPr/>
      </xdr:nvSpPr>
      <xdr:spPr>
        <a:xfrm>
          <a:off x="19080" y="325800"/>
          <a:ext cx="16920" cy="13968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0</xdr:col>
      <xdr:colOff>780840</xdr:colOff>
      <xdr:row>0</xdr:row>
      <xdr:rowOff>123840</xdr:rowOff>
    </xdr:from>
    <xdr:to>
      <xdr:col>2</xdr:col>
      <xdr:colOff>339120</xdr:colOff>
      <xdr:row>5</xdr:row>
      <xdr:rowOff>151920</xdr:rowOff>
    </xdr:to>
    <xdr:sp macro="">
      <xdr:nvSpPr>
        <xdr:cNvPr id="3" name="CustomShape 1"/>
        <xdr:cNvSpPr/>
      </xdr:nvSpPr>
      <xdr:spPr>
        <a:xfrm>
          <a:off x="780840" y="123840"/>
          <a:ext cx="5920200" cy="837360"/>
        </a:xfrm>
        <a:prstGeom prst="rect">
          <a:avLst/>
        </a:prstGeom>
        <a:noFill/>
        <a:ln w="9525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64080" tIns="0" rIns="0" bIns="64080" anchor="ctr">
          <a:noAutofit/>
        </a:bodyPr>
        <a:lstStyle/>
        <a:p>
          <a:pPr algn="ctr">
            <a:lnSpc>
              <a:spcPct val="100000"/>
            </a:lnSpc>
          </a:pPr>
          <a:r>
            <a:rPr lang="fr-FR" sz="4000" b="1" strike="noStrike" spc="-1">
              <a:solidFill>
                <a:srgbClr val="8E4700"/>
              </a:solidFill>
              <a:latin typeface="Times New Roman"/>
            </a:rPr>
            <a:t>SAINTE FOY VINS</a:t>
          </a:r>
          <a:endParaRPr lang="fr-FR" sz="40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1080</xdr:colOff>
      <xdr:row>20</xdr:row>
      <xdr:rowOff>359</xdr:rowOff>
    </xdr:from>
    <xdr:to>
      <xdr:col>2</xdr:col>
      <xdr:colOff>151200</xdr:colOff>
      <xdr:row>21</xdr:row>
      <xdr:rowOff>111960</xdr:rowOff>
    </xdr:to>
    <xdr:sp macro="">
      <xdr:nvSpPr>
        <xdr:cNvPr id="4" name="CustomShape 1"/>
        <xdr:cNvSpPr/>
      </xdr:nvSpPr>
      <xdr:spPr>
        <a:xfrm>
          <a:off x="6363000" y="3762720"/>
          <a:ext cx="150120" cy="30204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absolute">
    <xdr:from>
      <xdr:col>3</xdr:col>
      <xdr:colOff>37080</xdr:colOff>
      <xdr:row>1</xdr:row>
      <xdr:rowOff>5040</xdr:rowOff>
    </xdr:from>
    <xdr:to>
      <xdr:col>5</xdr:col>
      <xdr:colOff>316439</xdr:colOff>
      <xdr:row>2</xdr:row>
      <xdr:rowOff>795</xdr:rowOff>
    </xdr:to>
    <xdr:sp macro="">
      <xdr:nvSpPr>
        <xdr:cNvPr id="5" name="CustomShape 1"/>
        <xdr:cNvSpPr/>
      </xdr:nvSpPr>
      <xdr:spPr>
        <a:xfrm>
          <a:off x="6878880" y="166680"/>
          <a:ext cx="1186920" cy="15768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wrap="none" lIns="18360" tIns="18360" rIns="0" bIns="0" anchor="t">
          <a:noAutofit/>
        </a:bodyPr>
        <a:lstStyle/>
        <a:p>
          <a:pPr>
            <a:lnSpc>
              <a:spcPct val="100000"/>
            </a:lnSpc>
          </a:pPr>
          <a:r>
            <a:rPr lang="fr-FR" sz="1000" b="1" strike="noStrike" spc="-1">
              <a:solidFill>
                <a:srgbClr val="984807"/>
              </a:solidFill>
              <a:latin typeface="Times New Roman"/>
            </a:rPr>
            <a:t>Nom / Prénom :</a:t>
          </a:r>
          <a:endParaRPr lang="fr-FR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3</xdr:col>
      <xdr:colOff>6480</xdr:colOff>
      <xdr:row>2</xdr:row>
      <xdr:rowOff>5400</xdr:rowOff>
    </xdr:from>
    <xdr:to>
      <xdr:col>4</xdr:col>
      <xdr:colOff>257400</xdr:colOff>
      <xdr:row>3</xdr:row>
      <xdr:rowOff>68400</xdr:rowOff>
    </xdr:to>
    <xdr:sp macro="">
      <xdr:nvSpPr>
        <xdr:cNvPr id="6" name="CustomShape 1"/>
        <xdr:cNvSpPr/>
      </xdr:nvSpPr>
      <xdr:spPr>
        <a:xfrm>
          <a:off x="6848280" y="329040"/>
          <a:ext cx="815760" cy="22500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27360" tIns="18360" rIns="0" bIns="0" anchor="t">
          <a:noAutofit/>
        </a:bodyPr>
        <a:lstStyle/>
        <a:p>
          <a:pPr>
            <a:lnSpc>
              <a:spcPct val="100000"/>
            </a:lnSpc>
          </a:pPr>
          <a:r>
            <a:rPr lang="fr-FR" sz="1000" b="1" strike="noStrike" spc="-1">
              <a:solidFill>
                <a:srgbClr val="984807"/>
              </a:solidFill>
              <a:latin typeface="Times New Roman"/>
            </a:rPr>
            <a:t>Portable  :</a:t>
          </a:r>
          <a:endParaRPr lang="fr-FR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3</xdr:col>
      <xdr:colOff>16200</xdr:colOff>
      <xdr:row>0</xdr:row>
      <xdr:rowOff>7559</xdr:rowOff>
    </xdr:from>
    <xdr:to>
      <xdr:col>6</xdr:col>
      <xdr:colOff>341999</xdr:colOff>
      <xdr:row>1</xdr:row>
      <xdr:rowOff>43200</xdr:rowOff>
    </xdr:to>
    <xdr:sp macro="">
      <xdr:nvSpPr>
        <xdr:cNvPr id="7" name="CustomShape 1"/>
        <xdr:cNvSpPr/>
      </xdr:nvSpPr>
      <xdr:spPr>
        <a:xfrm>
          <a:off x="6858000" y="7560"/>
          <a:ext cx="1777680" cy="19728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27360" tIns="18360" rIns="0" bIns="0" anchor="t">
          <a:noAutofit/>
        </a:bodyPr>
        <a:lstStyle/>
        <a:p>
          <a:pPr>
            <a:lnSpc>
              <a:spcPct val="100000"/>
            </a:lnSpc>
          </a:pPr>
          <a:r>
            <a:rPr lang="fr-FR" sz="1000" b="1" strike="noStrike" spc="-1">
              <a:solidFill>
                <a:srgbClr val="984807"/>
              </a:solidFill>
              <a:latin typeface="Times New Roman"/>
            </a:rPr>
            <a:t>VOS COORDONNÉES</a:t>
          </a:r>
          <a:endParaRPr lang="fr-FR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fr-FR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3</xdr:col>
      <xdr:colOff>9720</xdr:colOff>
      <xdr:row>2</xdr:row>
      <xdr:rowOff>148680</xdr:rowOff>
    </xdr:from>
    <xdr:to>
      <xdr:col>4</xdr:col>
      <xdr:colOff>260640</xdr:colOff>
      <xdr:row>4</xdr:row>
      <xdr:rowOff>49679</xdr:rowOff>
    </xdr:to>
    <xdr:sp macro="">
      <xdr:nvSpPr>
        <xdr:cNvPr id="8" name="CustomShape 1"/>
        <xdr:cNvSpPr/>
      </xdr:nvSpPr>
      <xdr:spPr>
        <a:xfrm>
          <a:off x="6851520" y="472320"/>
          <a:ext cx="815760" cy="22500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27360" tIns="18360" rIns="0" bIns="0" anchor="t">
          <a:noAutofit/>
        </a:bodyPr>
        <a:lstStyle/>
        <a:p>
          <a:pPr>
            <a:lnSpc>
              <a:spcPct val="100000"/>
            </a:lnSpc>
          </a:pPr>
          <a:r>
            <a:rPr lang="fr-FR" sz="1000" b="1" strike="noStrike" spc="-1">
              <a:solidFill>
                <a:srgbClr val="984807"/>
              </a:solidFill>
              <a:latin typeface="Times New Roman"/>
            </a:rPr>
            <a:t>Mail  :</a:t>
          </a:r>
          <a:endParaRPr lang="fr-FR" sz="10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124919</xdr:colOff>
      <xdr:row>23</xdr:row>
      <xdr:rowOff>359</xdr:rowOff>
    </xdr:from>
    <xdr:to>
      <xdr:col>2</xdr:col>
      <xdr:colOff>160560</xdr:colOff>
      <xdr:row>23</xdr:row>
      <xdr:rowOff>187560</xdr:rowOff>
    </xdr:to>
    <xdr:sp macro="">
      <xdr:nvSpPr>
        <xdr:cNvPr id="9" name="CustomShape 1"/>
        <xdr:cNvSpPr/>
      </xdr:nvSpPr>
      <xdr:spPr>
        <a:xfrm>
          <a:off x="6486840" y="4334040"/>
          <a:ext cx="35640" cy="18720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2</xdr:col>
      <xdr:colOff>124919</xdr:colOff>
      <xdr:row>9</xdr:row>
      <xdr:rowOff>359</xdr:rowOff>
    </xdr:from>
    <xdr:to>
      <xdr:col>2</xdr:col>
      <xdr:colOff>160560</xdr:colOff>
      <xdr:row>11</xdr:row>
      <xdr:rowOff>187200</xdr:rowOff>
    </xdr:to>
    <xdr:sp macro="">
      <xdr:nvSpPr>
        <xdr:cNvPr id="10" name="CustomShape 1"/>
        <xdr:cNvSpPr/>
      </xdr:nvSpPr>
      <xdr:spPr>
        <a:xfrm>
          <a:off x="6486840" y="1667160"/>
          <a:ext cx="35640" cy="56772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2</xdr:col>
      <xdr:colOff>124919</xdr:colOff>
      <xdr:row>9</xdr:row>
      <xdr:rowOff>0</xdr:rowOff>
    </xdr:from>
    <xdr:to>
      <xdr:col>2</xdr:col>
      <xdr:colOff>160560</xdr:colOff>
      <xdr:row>11</xdr:row>
      <xdr:rowOff>186840</xdr:rowOff>
    </xdr:to>
    <xdr:sp macro="">
      <xdr:nvSpPr>
        <xdr:cNvPr id="11" name="CustomShape 1"/>
        <xdr:cNvSpPr/>
      </xdr:nvSpPr>
      <xdr:spPr>
        <a:xfrm>
          <a:off x="6486840" y="1666800"/>
          <a:ext cx="35640" cy="56772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2</xdr:col>
      <xdr:colOff>124919</xdr:colOff>
      <xdr:row>8</xdr:row>
      <xdr:rowOff>719</xdr:rowOff>
    </xdr:from>
    <xdr:to>
      <xdr:col>2</xdr:col>
      <xdr:colOff>160560</xdr:colOff>
      <xdr:row>10</xdr:row>
      <xdr:rowOff>187919</xdr:rowOff>
    </xdr:to>
    <xdr:sp macro="">
      <xdr:nvSpPr>
        <xdr:cNvPr id="12" name="CustomShape 1"/>
        <xdr:cNvSpPr/>
      </xdr:nvSpPr>
      <xdr:spPr>
        <a:xfrm>
          <a:off x="6486840" y="1477080"/>
          <a:ext cx="35640" cy="56808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2</xdr:col>
      <xdr:colOff>124919</xdr:colOff>
      <xdr:row>13</xdr:row>
      <xdr:rowOff>719</xdr:rowOff>
    </xdr:from>
    <xdr:to>
      <xdr:col>2</xdr:col>
      <xdr:colOff>160560</xdr:colOff>
      <xdr:row>15</xdr:row>
      <xdr:rowOff>187560</xdr:rowOff>
    </xdr:to>
    <xdr:sp macro="">
      <xdr:nvSpPr>
        <xdr:cNvPr id="13" name="CustomShape 1"/>
        <xdr:cNvSpPr/>
      </xdr:nvSpPr>
      <xdr:spPr>
        <a:xfrm>
          <a:off x="6486840" y="2429280"/>
          <a:ext cx="35640" cy="56808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2</xdr:col>
      <xdr:colOff>124919</xdr:colOff>
      <xdr:row>22</xdr:row>
      <xdr:rowOff>359</xdr:rowOff>
    </xdr:from>
    <xdr:to>
      <xdr:col>2</xdr:col>
      <xdr:colOff>160560</xdr:colOff>
      <xdr:row>22</xdr:row>
      <xdr:rowOff>187560</xdr:rowOff>
    </xdr:to>
    <xdr:sp macro="">
      <xdr:nvSpPr>
        <xdr:cNvPr id="14" name="CustomShape 1"/>
        <xdr:cNvSpPr/>
      </xdr:nvSpPr>
      <xdr:spPr>
        <a:xfrm>
          <a:off x="6486840" y="4143600"/>
          <a:ext cx="35640" cy="18720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0</xdr:col>
      <xdr:colOff>190440</xdr:colOff>
      <xdr:row>1</xdr:row>
      <xdr:rowOff>359</xdr:rowOff>
    </xdr:from>
    <xdr:to>
      <xdr:col>0</xdr:col>
      <xdr:colOff>1095120</xdr:colOff>
      <xdr:row>5</xdr:row>
      <xdr:rowOff>200160</xdr:rowOff>
    </xdr:to>
    <xdr:pic>
      <xdr:nvPicPr>
        <xdr:cNvPr id="15" name="Image 19"/>
        <xdr:cNvPicPr/>
      </xdr:nvPicPr>
      <xdr:blipFill>
        <a:blip r:embed="rId1"/>
        <a:stretch/>
      </xdr:blipFill>
      <xdr:spPr>
        <a:xfrm>
          <a:off x="190440" y="162000"/>
          <a:ext cx="904680" cy="847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457200</xdr:colOff>
      <xdr:row>15</xdr:row>
      <xdr:rowOff>38160</xdr:rowOff>
    </xdr:from>
    <xdr:to>
      <xdr:col>12</xdr:col>
      <xdr:colOff>3345</xdr:colOff>
      <xdr:row>16</xdr:row>
      <xdr:rowOff>111960</xdr:rowOff>
    </xdr:to>
    <xdr:sp macro="">
      <xdr:nvSpPr>
        <xdr:cNvPr id="16" name="ZoneTexte 20"/>
        <xdr:cNvSpPr/>
      </xdr:nvSpPr>
      <xdr:spPr>
        <a:xfrm>
          <a:off x="12228120" y="2847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2</xdr:col>
      <xdr:colOff>124919</xdr:colOff>
      <xdr:row>24</xdr:row>
      <xdr:rowOff>719</xdr:rowOff>
    </xdr:from>
    <xdr:to>
      <xdr:col>2</xdr:col>
      <xdr:colOff>160560</xdr:colOff>
      <xdr:row>26</xdr:row>
      <xdr:rowOff>187200</xdr:rowOff>
    </xdr:to>
    <xdr:sp macro="">
      <xdr:nvSpPr>
        <xdr:cNvPr id="17" name="CustomShape 1"/>
        <xdr:cNvSpPr/>
      </xdr:nvSpPr>
      <xdr:spPr>
        <a:xfrm>
          <a:off x="6486840" y="4524840"/>
          <a:ext cx="35640" cy="56772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https://drive.google.com/file/d/1SPTueRdZHunhDV1xYUxA8aEUbmpyFIrK/view?usp=drive_link" TargetMode="External"/><Relationship  Id="rId2" Type="http://schemas.openxmlformats.org/officeDocument/2006/relationships/hyperlink" Target="https://docs.google.com/presentation/d/1921waGD6ShX2tfubECgVyJdD79pGM2bKsrZcYa3ScLU/edit?usp=sharing" TargetMode="External"/><Relationship  Id="rId3" Type="http://schemas.openxmlformats.org/officeDocument/2006/relationships/hyperlink" Target="mailto:tarifce.sfv@gmail.com?subject=Demande%20suite%20tarifce%20SFV" TargetMode="External"/><Relationship 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0"/>
    <pageSetUpPr fitToPage="1"/>
  </sheetPr>
  <sheetViews>
    <sheetView tabSelected="1" zoomScaleNormal="100" workbookViewId="0">
      <pane ySplit="8" topLeftCell="A9" activePane="bottomLeft" state="frozen"/>
      <selection pane="bottomLeft" activeCell="L23" sqref="L23"/>
    </sheetView>
  </sheetViews>
  <sheetFormatPr baseColWidth="10" defaultColWidth="9.140625" defaultRowHeight="12.75"/>
  <cols>
    <col customWidth="1" min="1" max="1" width="48.28515625"/>
    <col customWidth="1" min="2" max="2" width="41.85546875"/>
    <col customWidth="1" min="3" max="3" width="6.85546875"/>
    <col customWidth="1" min="4" max="4" width="8"/>
    <col customWidth="1" min="5" max="5" width="4.85546875"/>
    <col customWidth="1" min="6" max="6" width="7.7109375"/>
    <col min="7" max="7" style="11" width="9.140625"/>
    <col customWidth="1" min="9" max="9" width="12.7109375"/>
  </cols>
  <sheetData>
    <row r="1">
      <c r="A1" s="12"/>
      <c r="B1" s="13"/>
      <c r="C1" s="13"/>
      <c r="D1" s="13"/>
      <c r="E1" s="13"/>
      <c r="F1" s="13"/>
      <c r="G1" s="10"/>
      <c r="H1" s="10"/>
      <c r="I1" s="10"/>
    </row>
    <row r="2">
      <c r="A2" s="14"/>
      <c r="B2" s="15"/>
      <c r="C2" s="15"/>
      <c r="D2" s="9"/>
      <c r="E2" s="9"/>
      <c r="F2" s="8"/>
      <c r="G2" s="8"/>
      <c r="H2" s="8"/>
      <c r="I2" s="8"/>
    </row>
    <row r="3">
      <c r="A3" s="14"/>
      <c r="B3" s="15"/>
      <c r="C3" s="15"/>
      <c r="D3" s="15"/>
      <c r="E3" s="8"/>
      <c r="F3" s="8"/>
      <c r="G3" s="8"/>
      <c r="H3" s="8"/>
      <c r="I3" s="8"/>
    </row>
    <row r="4" s="19" customFormat="1">
      <c r="A4" s="16"/>
      <c r="B4" s="17"/>
      <c r="C4" s="18"/>
      <c r="D4" s="17"/>
      <c r="E4" s="7"/>
      <c r="F4" s="7"/>
      <c r="G4" s="7"/>
      <c r="H4" s="7"/>
      <c r="I4" s="7"/>
    </row>
    <row r="5">
      <c r="A5" s="16"/>
      <c r="B5" s="17"/>
      <c r="C5" s="18"/>
      <c r="D5" s="17"/>
      <c r="E5" s="17"/>
      <c r="F5" s="17"/>
      <c r="G5" s="20"/>
      <c r="H5" s="21" t="str">
        <f>IF(H136=0,"",H136)</f>
        <v/>
      </c>
      <c r="I5" s="22" t="str">
        <f>IF(I136=0,"",I136)</f>
        <v/>
      </c>
    </row>
    <row r="6" ht="20.25">
      <c r="A6" s="23"/>
      <c r="B6" s="17"/>
      <c r="C6" s="18"/>
      <c r="D6" s="24" t="s">
        <v>0</v>
      </c>
      <c r="E6" s="17"/>
      <c r="F6" s="17"/>
      <c r="G6" s="20"/>
      <c r="H6" s="15"/>
      <c r="I6" s="25"/>
    </row>
    <row r="7" ht="6.75" customHeight="1">
      <c r="A7" s="26"/>
      <c r="B7" s="27"/>
      <c r="C7" s="27"/>
      <c r="D7" s="6"/>
      <c r="E7" s="6"/>
      <c r="F7" s="6"/>
      <c r="G7" s="28"/>
      <c r="H7" s="29"/>
      <c r="I7" s="30"/>
    </row>
    <row r="8" s="36" customFormat="1" ht="25.5" customHeight="1">
      <c r="A8" s="31" t="s">
        <v>1</v>
      </c>
      <c r="B8" s="5" t="s">
        <v>2</v>
      </c>
      <c r="C8" s="5"/>
      <c r="D8" s="32" t="s">
        <v>3</v>
      </c>
      <c r="E8" s="32" t="s">
        <v>4</v>
      </c>
      <c r="F8" s="32" t="s">
        <v>5</v>
      </c>
      <c r="G8" s="33" t="s">
        <v>6</v>
      </c>
      <c r="H8" s="34" t="s">
        <v>7</v>
      </c>
      <c r="I8" s="35" t="s">
        <v>8</v>
      </c>
    </row>
    <row r="9" ht="15" customHeight="1">
      <c r="A9" s="37" t="s">
        <v>9</v>
      </c>
      <c r="B9" s="38"/>
      <c r="C9" s="39"/>
      <c r="D9" s="40"/>
      <c r="E9" s="40"/>
      <c r="F9" s="40"/>
      <c r="G9" s="41"/>
      <c r="H9" s="42"/>
      <c r="I9" s="43" t="str">
        <f>IF(H9=0,"",H9*#REF!)</f>
        <v/>
      </c>
    </row>
    <row r="10" ht="15" customHeight="1">
      <c r="A10" s="44" t="s">
        <v>10</v>
      </c>
      <c r="B10" s="45" t="s">
        <v>11</v>
      </c>
      <c r="C10" s="46" t="s">
        <v>12</v>
      </c>
      <c r="D10" s="47">
        <v>3.3500000000000001</v>
      </c>
      <c r="E10" s="48">
        <v>6</v>
      </c>
      <c r="F10" s="49">
        <f>ROUND(D10*E10,1)</f>
        <v>20.100000000000001</v>
      </c>
      <c r="G10" s="50">
        <v>3024</v>
      </c>
      <c r="H10" s="42"/>
      <c r="I10" s="43" t="str">
        <f t="shared" ref="I10:I41" si="0">IF(H10=0,"",H10*F10)</f>
        <v/>
      </c>
    </row>
    <row r="11" ht="15" customHeight="1">
      <c r="A11" s="44" t="s">
        <v>13</v>
      </c>
      <c r="B11" s="51" t="s">
        <v>14</v>
      </c>
      <c r="C11" s="46" t="s">
        <v>15</v>
      </c>
      <c r="D11" s="52">
        <v>4.0999999999999996</v>
      </c>
      <c r="E11" s="48">
        <v>6</v>
      </c>
      <c r="F11" s="49">
        <f>ROUND(D11*E11,1)</f>
        <v>24.600000000000001</v>
      </c>
      <c r="G11" s="50">
        <v>3329</v>
      </c>
      <c r="H11" s="42"/>
      <c r="I11" s="43" t="str">
        <f t="shared" si="0"/>
        <v/>
      </c>
    </row>
    <row r="12" ht="15" customHeight="1">
      <c r="A12" s="53" t="s">
        <v>16</v>
      </c>
      <c r="B12" s="51" t="s">
        <v>17</v>
      </c>
      <c r="C12" s="54" t="s">
        <v>15</v>
      </c>
      <c r="D12" s="52">
        <v>5.2999999999999998</v>
      </c>
      <c r="E12" s="48">
        <v>6</v>
      </c>
      <c r="F12" s="49">
        <f>ROUND(D12*E12,1)</f>
        <v>31.800000000000001</v>
      </c>
      <c r="G12" s="50">
        <v>3331</v>
      </c>
      <c r="H12" s="42"/>
      <c r="I12" s="43" t="str">
        <f t="shared" si="0"/>
        <v/>
      </c>
    </row>
    <row r="13" ht="15" customHeight="1">
      <c r="A13" s="55" t="s">
        <v>18</v>
      </c>
      <c r="B13" s="56"/>
      <c r="C13" s="57"/>
      <c r="D13" s="58"/>
      <c r="E13" s="58"/>
      <c r="F13" s="58"/>
      <c r="G13" s="59"/>
      <c r="H13" s="42"/>
      <c r="I13" s="43" t="str">
        <f t="shared" si="0"/>
        <v/>
      </c>
    </row>
    <row r="14" ht="15" customHeight="1">
      <c r="A14" s="44" t="s">
        <v>19</v>
      </c>
      <c r="B14" s="51" t="s">
        <v>17</v>
      </c>
      <c r="C14" s="46" t="s">
        <v>12</v>
      </c>
      <c r="D14" s="52">
        <v>3.25</v>
      </c>
      <c r="E14" s="48">
        <v>6</v>
      </c>
      <c r="F14" s="49">
        <f>ROUND(D14*E14,1)</f>
        <v>19.5</v>
      </c>
      <c r="G14" s="50">
        <v>3189</v>
      </c>
      <c r="H14" s="42"/>
      <c r="I14" s="43" t="str">
        <f t="shared" si="0"/>
        <v/>
      </c>
    </row>
    <row r="15" ht="15" customHeight="1">
      <c r="A15" s="44" t="s">
        <v>20</v>
      </c>
      <c r="B15" s="51" t="s">
        <v>21</v>
      </c>
      <c r="C15" s="46" t="s">
        <v>12</v>
      </c>
      <c r="D15" s="60">
        <v>3.5</v>
      </c>
      <c r="E15" s="48">
        <v>6</v>
      </c>
      <c r="F15" s="49">
        <f>ROUND(D15*E15,1)</f>
        <v>21</v>
      </c>
      <c r="G15" s="50">
        <v>3325</v>
      </c>
      <c r="H15" s="42"/>
      <c r="I15" s="43" t="str">
        <f t="shared" si="0"/>
        <v/>
      </c>
    </row>
    <row r="16" ht="15" customHeight="1">
      <c r="A16" s="44" t="s">
        <v>22</v>
      </c>
      <c r="B16" s="51" t="s">
        <v>17</v>
      </c>
      <c r="C16" s="46" t="s">
        <v>15</v>
      </c>
      <c r="D16" s="52">
        <v>3.2999999999999998</v>
      </c>
      <c r="E16" s="48">
        <v>6</v>
      </c>
      <c r="F16" s="49">
        <f>ROUND(D16*E16,1)</f>
        <v>19.800000000000001</v>
      </c>
      <c r="G16" s="50">
        <v>3044</v>
      </c>
      <c r="H16" s="42"/>
      <c r="I16" s="43" t="str">
        <f t="shared" si="0"/>
        <v/>
      </c>
    </row>
    <row r="17" ht="15" customHeight="1">
      <c r="A17" s="44" t="s">
        <v>23</v>
      </c>
      <c r="B17" s="61" t="s">
        <v>24</v>
      </c>
      <c r="C17" s="46" t="s">
        <v>15</v>
      </c>
      <c r="D17" s="52">
        <v>6</v>
      </c>
      <c r="E17" s="48">
        <v>6</v>
      </c>
      <c r="F17" s="49">
        <f>ROUND(D17*E17,1)</f>
        <v>36</v>
      </c>
      <c r="G17" s="50">
        <v>3046</v>
      </c>
      <c r="H17" s="42"/>
      <c r="I17" s="43" t="str">
        <f t="shared" si="0"/>
        <v/>
      </c>
    </row>
    <row r="18" s="36" customFormat="1" ht="15" customHeight="1">
      <c r="A18" s="62" t="s">
        <v>25</v>
      </c>
      <c r="B18" s="56"/>
      <c r="C18" s="57"/>
      <c r="D18" s="58"/>
      <c r="E18" s="58"/>
      <c r="F18" s="58"/>
      <c r="G18" s="59"/>
      <c r="H18" s="42"/>
      <c r="I18" s="43" t="str">
        <f t="shared" si="0"/>
        <v/>
      </c>
    </row>
    <row r="19" ht="15" customHeight="1">
      <c r="A19" s="44" t="s">
        <v>26</v>
      </c>
      <c r="B19" s="63"/>
      <c r="C19" s="64"/>
      <c r="D19" s="47">
        <v>2.0499999999999998</v>
      </c>
      <c r="E19" s="65">
        <v>6</v>
      </c>
      <c r="F19" s="49">
        <f>ROUND(D19*E19,1)</f>
        <v>12.300000000000001</v>
      </c>
      <c r="G19" s="66">
        <v>2978</v>
      </c>
      <c r="H19" s="42"/>
      <c r="I19" s="43" t="str">
        <f t="shared" si="0"/>
        <v/>
      </c>
    </row>
    <row r="20" ht="15" customHeight="1">
      <c r="A20" s="44" t="s">
        <v>27</v>
      </c>
      <c r="B20" s="67"/>
      <c r="C20" s="68"/>
      <c r="D20" s="52">
        <v>1.8</v>
      </c>
      <c r="E20" s="69">
        <v>6</v>
      </c>
      <c r="F20" s="70">
        <f>ROUND(D20*E20,1)</f>
        <v>10.800000000000001</v>
      </c>
      <c r="G20" s="71">
        <v>1743</v>
      </c>
      <c r="H20" s="42"/>
      <c r="I20" s="43" t="str">
        <f t="shared" si="0"/>
        <v/>
      </c>
    </row>
    <row r="21" ht="15" customHeight="1">
      <c r="A21" s="62" t="s">
        <v>28</v>
      </c>
      <c r="B21" s="56"/>
      <c r="C21" s="57"/>
      <c r="D21" s="58"/>
      <c r="E21" s="58"/>
      <c r="F21" s="58"/>
      <c r="G21" s="59"/>
      <c r="H21" s="42"/>
      <c r="I21" s="43" t="str">
        <f t="shared" si="0"/>
        <v/>
      </c>
    </row>
    <row r="22" ht="15" customHeight="1">
      <c r="A22" s="72" t="s">
        <v>29</v>
      </c>
      <c r="B22" s="73"/>
      <c r="C22" s="74" t="s">
        <v>30</v>
      </c>
      <c r="D22" s="75">
        <v>2.6499999999999999</v>
      </c>
      <c r="E22" s="76">
        <v>6</v>
      </c>
      <c r="F22" s="77">
        <f t="shared" ref="F22:F29" si="1">ROUND(D22*E22,1)</f>
        <v>15.9</v>
      </c>
      <c r="G22" s="66">
        <v>2209</v>
      </c>
      <c r="H22" s="42"/>
      <c r="I22" s="43" t="str">
        <f t="shared" si="0"/>
        <v/>
      </c>
    </row>
    <row r="23" ht="15" customHeight="1">
      <c r="A23" s="44" t="s">
        <v>31</v>
      </c>
      <c r="B23" s="78"/>
      <c r="C23" s="46" t="s">
        <v>12</v>
      </c>
      <c r="D23" s="79">
        <v>3.5</v>
      </c>
      <c r="E23" s="80">
        <v>6</v>
      </c>
      <c r="F23" s="49">
        <f t="shared" si="1"/>
        <v>21</v>
      </c>
      <c r="G23" s="81">
        <v>3294</v>
      </c>
      <c r="H23" s="42"/>
      <c r="I23" s="43" t="str">
        <f t="shared" si="0"/>
        <v/>
      </c>
    </row>
    <row r="24" ht="15" customHeight="1">
      <c r="A24" s="44" t="s">
        <v>32</v>
      </c>
      <c r="B24" s="45" t="s">
        <v>33</v>
      </c>
      <c r="C24" s="82" t="s">
        <v>12</v>
      </c>
      <c r="D24" s="83">
        <v>3</v>
      </c>
      <c r="E24" s="48">
        <v>6</v>
      </c>
      <c r="F24" s="49">
        <f t="shared" si="1"/>
        <v>18</v>
      </c>
      <c r="G24" s="81">
        <v>3094</v>
      </c>
      <c r="H24" s="42"/>
      <c r="I24" s="43" t="str">
        <f t="shared" si="0"/>
        <v/>
      </c>
    </row>
    <row r="25" ht="15" customHeight="1">
      <c r="A25" s="44" t="s">
        <v>34</v>
      </c>
      <c r="B25" s="45" t="s">
        <v>35</v>
      </c>
      <c r="C25" s="82" t="s">
        <v>12</v>
      </c>
      <c r="D25" s="83">
        <v>3</v>
      </c>
      <c r="E25" s="69">
        <v>6</v>
      </c>
      <c r="F25" s="84">
        <f t="shared" si="1"/>
        <v>18</v>
      </c>
      <c r="G25" s="71">
        <v>2888</v>
      </c>
      <c r="H25" s="42"/>
      <c r="I25" s="43" t="str">
        <f t="shared" si="0"/>
        <v/>
      </c>
    </row>
    <row r="26" ht="15" customHeight="1">
      <c r="A26" s="44" t="s">
        <v>36</v>
      </c>
      <c r="B26" s="51" t="s">
        <v>37</v>
      </c>
      <c r="C26" s="46" t="s">
        <v>12</v>
      </c>
      <c r="D26" s="83">
        <v>3.5</v>
      </c>
      <c r="E26" s="69">
        <v>6</v>
      </c>
      <c r="F26" s="84">
        <f t="shared" si="1"/>
        <v>21</v>
      </c>
      <c r="G26" s="50">
        <v>3311</v>
      </c>
      <c r="H26" s="42"/>
      <c r="I26" s="43" t="str">
        <f t="shared" si="0"/>
        <v/>
      </c>
    </row>
    <row r="27" ht="15" customHeight="1">
      <c r="A27" s="44" t="s">
        <v>38</v>
      </c>
      <c r="B27" s="45" t="s">
        <v>33</v>
      </c>
      <c r="C27" s="82" t="s">
        <v>12</v>
      </c>
      <c r="D27" s="83">
        <v>3</v>
      </c>
      <c r="E27" s="69">
        <v>6</v>
      </c>
      <c r="F27" s="84">
        <f t="shared" si="1"/>
        <v>18</v>
      </c>
      <c r="G27" s="71">
        <v>3125</v>
      </c>
      <c r="H27" s="42"/>
      <c r="I27" s="43" t="str">
        <f t="shared" si="0"/>
        <v/>
      </c>
    </row>
    <row r="28" ht="15" customHeight="1">
      <c r="A28" s="44" t="s">
        <v>39</v>
      </c>
      <c r="B28" s="51"/>
      <c r="C28" s="46" t="s">
        <v>12</v>
      </c>
      <c r="D28" s="60">
        <v>5.7000000000000002</v>
      </c>
      <c r="E28" s="48">
        <v>6</v>
      </c>
      <c r="F28" s="84">
        <f t="shared" si="1"/>
        <v>34.200000000000003</v>
      </c>
      <c r="G28" s="50">
        <v>3106</v>
      </c>
      <c r="H28" s="42"/>
      <c r="I28" s="43" t="str">
        <f t="shared" si="0"/>
        <v/>
      </c>
    </row>
    <row r="29" ht="15" customHeight="1">
      <c r="A29" s="44" t="s">
        <v>40</v>
      </c>
      <c r="B29" s="51" t="s">
        <v>17</v>
      </c>
      <c r="C29" s="46" t="s">
        <v>12</v>
      </c>
      <c r="D29" s="60">
        <v>5.7000000000000002</v>
      </c>
      <c r="E29" s="48">
        <v>6</v>
      </c>
      <c r="F29" s="84">
        <f t="shared" si="1"/>
        <v>34.200000000000003</v>
      </c>
      <c r="G29" s="50">
        <v>3318</v>
      </c>
      <c r="H29" s="42"/>
      <c r="I29" s="43" t="str">
        <f t="shared" si="0"/>
        <v/>
      </c>
    </row>
    <row r="30" ht="15" customHeight="1">
      <c r="A30" s="62" t="s">
        <v>41</v>
      </c>
      <c r="B30" s="56"/>
      <c r="C30" s="57"/>
      <c r="D30" s="58"/>
      <c r="E30" s="58"/>
      <c r="F30" s="58"/>
      <c r="G30" s="59"/>
      <c r="H30" s="42"/>
      <c r="I30" s="43" t="str">
        <f t="shared" si="0"/>
        <v/>
      </c>
    </row>
    <row r="31" ht="15" customHeight="1">
      <c r="A31" s="44" t="s">
        <v>42</v>
      </c>
      <c r="B31" s="45" t="s">
        <v>43</v>
      </c>
      <c r="C31" s="85" t="s">
        <v>30</v>
      </c>
      <c r="D31" s="83">
        <v>2.8999999999999999</v>
      </c>
      <c r="E31" s="69">
        <v>6</v>
      </c>
      <c r="F31" s="84">
        <f t="shared" ref="F31:F43" si="2">ROUND(D31*E31,1)</f>
        <v>17.399999999999999</v>
      </c>
      <c r="G31" s="50">
        <v>3277</v>
      </c>
      <c r="H31" s="42"/>
      <c r="I31" s="43" t="str">
        <f t="shared" si="0"/>
        <v/>
      </c>
    </row>
    <row r="32" ht="15" customHeight="1">
      <c r="A32" s="44" t="s">
        <v>44</v>
      </c>
      <c r="B32" s="45" t="s">
        <v>45</v>
      </c>
      <c r="C32" s="85" t="s">
        <v>30</v>
      </c>
      <c r="D32" s="83">
        <v>3</v>
      </c>
      <c r="E32" s="69">
        <v>6</v>
      </c>
      <c r="F32" s="84">
        <f t="shared" si="2"/>
        <v>18</v>
      </c>
      <c r="G32" s="50">
        <v>3215</v>
      </c>
      <c r="H32" s="42"/>
      <c r="I32" s="43" t="str">
        <f t="shared" si="0"/>
        <v/>
      </c>
    </row>
    <row r="33" ht="16.350000000000001" customHeight="1">
      <c r="A33" s="44" t="s">
        <v>44</v>
      </c>
      <c r="B33" s="86" t="s">
        <v>46</v>
      </c>
      <c r="C33" s="85" t="s">
        <v>30</v>
      </c>
      <c r="D33" s="83">
        <v>6</v>
      </c>
      <c r="E33" s="69">
        <v>6</v>
      </c>
      <c r="F33" s="84">
        <f t="shared" si="2"/>
        <v>36</v>
      </c>
      <c r="G33" s="50">
        <v>3217</v>
      </c>
      <c r="H33" s="42"/>
      <c r="I33" s="43" t="str">
        <f t="shared" si="0"/>
        <v/>
      </c>
    </row>
    <row r="34" ht="15" customHeight="1">
      <c r="A34" s="44" t="s">
        <v>47</v>
      </c>
      <c r="B34" s="87" t="s">
        <v>48</v>
      </c>
      <c r="C34" s="85" t="s">
        <v>30</v>
      </c>
      <c r="D34" s="83">
        <v>2</v>
      </c>
      <c r="E34" s="69">
        <v>12</v>
      </c>
      <c r="F34" s="84">
        <f t="shared" si="2"/>
        <v>24</v>
      </c>
      <c r="G34" s="50">
        <v>3181</v>
      </c>
      <c r="H34" s="42"/>
      <c r="I34" s="43" t="str">
        <f t="shared" si="0"/>
        <v/>
      </c>
    </row>
    <row r="35" ht="15" customHeight="1">
      <c r="A35" s="44" t="s">
        <v>49</v>
      </c>
      <c r="B35" s="88" t="s">
        <v>50</v>
      </c>
      <c r="C35" s="85" t="s">
        <v>12</v>
      </c>
      <c r="D35" s="83">
        <v>3</v>
      </c>
      <c r="E35" s="48">
        <v>6</v>
      </c>
      <c r="F35" s="84">
        <f t="shared" si="2"/>
        <v>18</v>
      </c>
      <c r="G35" s="50">
        <v>3370</v>
      </c>
      <c r="H35" s="42"/>
      <c r="I35" s="43" t="str">
        <f t="shared" si="0"/>
        <v/>
      </c>
    </row>
    <row r="36" ht="15" customHeight="1">
      <c r="A36" s="44" t="s">
        <v>51</v>
      </c>
      <c r="B36" s="87" t="s">
        <v>52</v>
      </c>
      <c r="C36" s="85" t="s">
        <v>30</v>
      </c>
      <c r="D36" s="83">
        <v>3.9500000000000002</v>
      </c>
      <c r="E36" s="48">
        <v>6</v>
      </c>
      <c r="F36" s="84">
        <f t="shared" si="2"/>
        <v>23.699999999999999</v>
      </c>
      <c r="G36" s="50">
        <v>2912</v>
      </c>
      <c r="H36" s="42"/>
      <c r="I36" s="43" t="str">
        <f t="shared" si="0"/>
        <v/>
      </c>
    </row>
    <row r="37" ht="15" customHeight="1">
      <c r="A37" s="44" t="s">
        <v>53</v>
      </c>
      <c r="B37" s="86" t="s">
        <v>54</v>
      </c>
      <c r="C37" s="85" t="s">
        <v>30</v>
      </c>
      <c r="D37" s="83">
        <v>6.7999999999999998</v>
      </c>
      <c r="E37" s="48">
        <v>6</v>
      </c>
      <c r="F37" s="84">
        <f t="shared" si="2"/>
        <v>40.799999999999997</v>
      </c>
      <c r="G37" s="50">
        <v>2950</v>
      </c>
      <c r="H37" s="42"/>
      <c r="I37" s="43" t="str">
        <f t="shared" si="0"/>
        <v/>
      </c>
    </row>
    <row r="38" ht="15" customHeight="1">
      <c r="A38" s="44" t="s">
        <v>55</v>
      </c>
      <c r="B38" s="89" t="s">
        <v>56</v>
      </c>
      <c r="C38" s="85" t="s">
        <v>12</v>
      </c>
      <c r="D38" s="83">
        <v>3</v>
      </c>
      <c r="E38" s="48">
        <v>6</v>
      </c>
      <c r="F38" s="84">
        <f t="shared" si="2"/>
        <v>18</v>
      </c>
      <c r="G38" s="50">
        <v>3093</v>
      </c>
      <c r="H38" s="42"/>
      <c r="I38" s="43" t="str">
        <f t="shared" si="0"/>
        <v/>
      </c>
    </row>
    <row r="39" ht="15" customHeight="1">
      <c r="A39" s="44" t="s">
        <v>57</v>
      </c>
      <c r="B39" s="88" t="s">
        <v>58</v>
      </c>
      <c r="C39" s="85" t="s">
        <v>12</v>
      </c>
      <c r="D39" s="83">
        <v>3.1000000000000001</v>
      </c>
      <c r="E39" s="69">
        <v>6</v>
      </c>
      <c r="F39" s="84">
        <f t="shared" si="2"/>
        <v>18.600000000000001</v>
      </c>
      <c r="G39" s="50">
        <v>3000</v>
      </c>
      <c r="H39" s="42"/>
      <c r="I39" s="43" t="str">
        <f t="shared" si="0"/>
        <v/>
      </c>
    </row>
    <row r="40" ht="15" customHeight="1">
      <c r="A40" s="44" t="s">
        <v>59</v>
      </c>
      <c r="B40" s="88" t="s">
        <v>60</v>
      </c>
      <c r="C40" s="85" t="s">
        <v>12</v>
      </c>
      <c r="D40" s="83">
        <v>3.1000000000000001</v>
      </c>
      <c r="E40" s="48">
        <v>6</v>
      </c>
      <c r="F40" s="84">
        <f t="shared" si="2"/>
        <v>18.600000000000001</v>
      </c>
      <c r="G40" s="50">
        <v>3069</v>
      </c>
      <c r="H40" s="42"/>
      <c r="I40" s="43" t="str">
        <f t="shared" si="0"/>
        <v/>
      </c>
    </row>
    <row r="41" ht="15" customHeight="1">
      <c r="A41" s="44" t="s">
        <v>61</v>
      </c>
      <c r="B41" s="88" t="s">
        <v>62</v>
      </c>
      <c r="C41" s="85" t="s">
        <v>12</v>
      </c>
      <c r="D41" s="83">
        <v>3.7000000000000002</v>
      </c>
      <c r="E41" s="48">
        <v>6</v>
      </c>
      <c r="F41" s="84">
        <f t="shared" si="2"/>
        <v>22.199999999999999</v>
      </c>
      <c r="G41" s="50">
        <v>3348</v>
      </c>
      <c r="H41" s="42"/>
      <c r="I41" s="43" t="str">
        <f t="shared" si="0"/>
        <v/>
      </c>
    </row>
    <row r="42" ht="15" customHeight="1">
      <c r="A42" s="44" t="s">
        <v>63</v>
      </c>
      <c r="B42" s="88" t="s">
        <v>64</v>
      </c>
      <c r="C42" s="85" t="s">
        <v>12</v>
      </c>
      <c r="D42" s="83">
        <v>3.7999999999999998</v>
      </c>
      <c r="E42" s="48">
        <v>6</v>
      </c>
      <c r="F42" s="84">
        <f t="shared" si="2"/>
        <v>22.800000000000001</v>
      </c>
      <c r="G42" s="50">
        <v>2968</v>
      </c>
      <c r="H42" s="42"/>
      <c r="I42" s="43" t="str">
        <f t="shared" ref="I42:I73" si="3">IF(H42=0,"",H42*F42)</f>
        <v/>
      </c>
    </row>
    <row r="43" ht="15" customHeight="1">
      <c r="A43" s="44" t="s">
        <v>65</v>
      </c>
      <c r="B43" s="87" t="s">
        <v>66</v>
      </c>
      <c r="C43" s="90" t="s">
        <v>15</v>
      </c>
      <c r="D43" s="79">
        <v>4.7000000000000002</v>
      </c>
      <c r="E43" s="80">
        <v>6</v>
      </c>
      <c r="F43" s="84">
        <f t="shared" si="2"/>
        <v>28.199999999999999</v>
      </c>
      <c r="G43" s="50">
        <v>3303</v>
      </c>
      <c r="H43" s="42"/>
      <c r="I43" s="43" t="str">
        <f t="shared" si="3"/>
        <v/>
      </c>
    </row>
    <row r="44" ht="15" customHeight="1">
      <c r="A44" s="62" t="s">
        <v>67</v>
      </c>
      <c r="B44" s="56"/>
      <c r="C44" s="57"/>
      <c r="D44" s="58"/>
      <c r="E44" s="58"/>
      <c r="F44" s="58"/>
      <c r="G44" s="59"/>
      <c r="H44" s="42"/>
      <c r="I44" s="43" t="str">
        <f t="shared" si="3"/>
        <v/>
      </c>
      <c r="J44" s="91"/>
    </row>
    <row r="45" ht="15" customHeight="1">
      <c r="A45" s="44" t="s">
        <v>68</v>
      </c>
      <c r="B45" s="88"/>
      <c r="C45" s="92"/>
      <c r="D45" s="83">
        <v>3</v>
      </c>
      <c r="E45" s="65">
        <v>6</v>
      </c>
      <c r="F45" s="93">
        <f t="shared" ref="F45:F54" si="4">ROUND(D45*E45,1)</f>
        <v>18</v>
      </c>
      <c r="G45" s="50">
        <v>3088</v>
      </c>
      <c r="H45" s="42"/>
      <c r="I45" s="43" t="str">
        <f t="shared" si="3"/>
        <v/>
      </c>
    </row>
    <row r="46" ht="15" customHeight="1">
      <c r="A46" s="44" t="s">
        <v>69</v>
      </c>
      <c r="B46" s="45" t="s">
        <v>70</v>
      </c>
      <c r="C46" s="94" t="s">
        <v>30</v>
      </c>
      <c r="D46" s="79">
        <v>3.2000000000000002</v>
      </c>
      <c r="E46" s="48">
        <v>6</v>
      </c>
      <c r="F46" s="95">
        <f t="shared" si="4"/>
        <v>19.199999999999999</v>
      </c>
      <c r="G46" s="50">
        <v>3140</v>
      </c>
      <c r="H46" s="42"/>
      <c r="I46" s="43" t="str">
        <f t="shared" si="3"/>
        <v/>
      </c>
      <c r="J46" s="91"/>
    </row>
    <row r="47" ht="15" customHeight="1">
      <c r="A47" s="44" t="s">
        <v>71</v>
      </c>
      <c r="B47" s="87" t="s">
        <v>72</v>
      </c>
      <c r="C47" s="94" t="s">
        <v>30</v>
      </c>
      <c r="D47" s="83">
        <v>2.4500000000000002</v>
      </c>
      <c r="E47" s="65">
        <v>12</v>
      </c>
      <c r="F47" s="95">
        <f t="shared" si="4"/>
        <v>29.399999999999999</v>
      </c>
      <c r="G47" s="50">
        <v>2234</v>
      </c>
      <c r="H47" s="42"/>
      <c r="I47" s="43" t="str">
        <f t="shared" si="3"/>
        <v/>
      </c>
    </row>
    <row r="48" ht="15" customHeight="1">
      <c r="A48" s="44" t="s">
        <v>73</v>
      </c>
      <c r="B48" s="96" t="s">
        <v>17</v>
      </c>
      <c r="C48" s="85" t="s">
        <v>30</v>
      </c>
      <c r="D48" s="83">
        <v>3.2000000000000002</v>
      </c>
      <c r="E48" s="65">
        <v>6</v>
      </c>
      <c r="F48" s="93">
        <f t="shared" si="4"/>
        <v>19.199999999999999</v>
      </c>
      <c r="G48" s="50">
        <v>3008</v>
      </c>
      <c r="H48" s="42"/>
      <c r="I48" s="43" t="str">
        <f t="shared" si="3"/>
        <v/>
      </c>
    </row>
    <row r="49" ht="15" customHeight="1">
      <c r="A49" s="44" t="s">
        <v>74</v>
      </c>
      <c r="B49" s="88" t="s">
        <v>75</v>
      </c>
      <c r="C49" s="85" t="s">
        <v>30</v>
      </c>
      <c r="D49" s="83">
        <v>3.5</v>
      </c>
      <c r="E49" s="48">
        <v>6</v>
      </c>
      <c r="F49" s="95">
        <f t="shared" si="4"/>
        <v>21</v>
      </c>
      <c r="G49" s="50">
        <v>3034</v>
      </c>
      <c r="H49" s="42"/>
      <c r="I49" s="43" t="str">
        <f t="shared" si="3"/>
        <v/>
      </c>
    </row>
    <row r="50" ht="15" customHeight="1">
      <c r="A50" s="44" t="s">
        <v>76</v>
      </c>
      <c r="B50" s="51" t="s">
        <v>77</v>
      </c>
      <c r="C50" s="90" t="s">
        <v>30</v>
      </c>
      <c r="D50" s="83">
        <v>3.5</v>
      </c>
      <c r="E50" s="48">
        <v>6</v>
      </c>
      <c r="F50" s="95">
        <f t="shared" si="4"/>
        <v>21</v>
      </c>
      <c r="G50" s="50">
        <v>3146</v>
      </c>
      <c r="H50" s="42"/>
      <c r="I50" s="43" t="str">
        <f t="shared" si="3"/>
        <v/>
      </c>
    </row>
    <row r="51" ht="15" customHeight="1">
      <c r="A51" s="44" t="s">
        <v>76</v>
      </c>
      <c r="B51" s="97" t="s">
        <v>78</v>
      </c>
      <c r="C51" s="90" t="s">
        <v>30</v>
      </c>
      <c r="D51" s="83">
        <v>4.25</v>
      </c>
      <c r="E51" s="48">
        <v>6</v>
      </c>
      <c r="F51" s="95">
        <f t="shared" si="4"/>
        <v>25.5</v>
      </c>
      <c r="G51" s="50">
        <v>3147</v>
      </c>
      <c r="H51" s="42"/>
      <c r="I51" s="43" t="str">
        <f t="shared" si="3"/>
        <v/>
      </c>
    </row>
    <row r="52" ht="15" customHeight="1">
      <c r="A52" s="44" t="s">
        <v>79</v>
      </c>
      <c r="B52" s="45" t="s">
        <v>80</v>
      </c>
      <c r="C52" s="94" t="s">
        <v>12</v>
      </c>
      <c r="D52" s="83">
        <v>3.5</v>
      </c>
      <c r="E52" s="48">
        <v>6</v>
      </c>
      <c r="F52" s="95">
        <f t="shared" si="4"/>
        <v>21</v>
      </c>
      <c r="G52" s="50">
        <v>3150</v>
      </c>
      <c r="H52" s="42"/>
      <c r="I52" s="43" t="str">
        <f t="shared" si="3"/>
        <v/>
      </c>
    </row>
    <row r="53" ht="15" customHeight="1">
      <c r="A53" s="44" t="s">
        <v>79</v>
      </c>
      <c r="B53" s="86" t="s">
        <v>81</v>
      </c>
      <c r="C53" s="94" t="s">
        <v>12</v>
      </c>
      <c r="D53" s="83">
        <v>6.5</v>
      </c>
      <c r="E53" s="48">
        <v>6</v>
      </c>
      <c r="F53" s="95">
        <f t="shared" si="4"/>
        <v>39</v>
      </c>
      <c r="G53" s="50">
        <v>3219</v>
      </c>
      <c r="H53" s="42"/>
      <c r="I53" s="43" t="str">
        <f t="shared" si="3"/>
        <v/>
      </c>
    </row>
    <row r="54" ht="15" customHeight="1">
      <c r="A54" s="44" t="s">
        <v>82</v>
      </c>
      <c r="B54" s="45" t="s">
        <v>83</v>
      </c>
      <c r="C54" s="94" t="s">
        <v>12</v>
      </c>
      <c r="D54" s="79">
        <v>3.5</v>
      </c>
      <c r="E54" s="48">
        <v>6</v>
      </c>
      <c r="F54" s="95">
        <f t="shared" si="4"/>
        <v>21</v>
      </c>
      <c r="G54" s="50">
        <v>3302</v>
      </c>
      <c r="H54" s="42"/>
      <c r="I54" s="43" t="str">
        <f t="shared" si="3"/>
        <v/>
      </c>
    </row>
    <row r="55" ht="15" customHeight="1">
      <c r="A55" s="62" t="s">
        <v>84</v>
      </c>
      <c r="B55" s="56"/>
      <c r="C55" s="57"/>
      <c r="D55" s="58"/>
      <c r="E55" s="58"/>
      <c r="F55" s="58"/>
      <c r="G55" s="59"/>
      <c r="H55" s="42"/>
      <c r="I55" s="43" t="str">
        <f t="shared" si="3"/>
        <v/>
      </c>
    </row>
    <row r="56" ht="15" customHeight="1">
      <c r="A56" s="44" t="s">
        <v>85</v>
      </c>
      <c r="B56" s="98" t="s">
        <v>86</v>
      </c>
      <c r="C56" s="46" t="s">
        <v>30</v>
      </c>
      <c r="D56" s="52">
        <v>3.25</v>
      </c>
      <c r="E56" s="48">
        <v>6</v>
      </c>
      <c r="F56" s="84">
        <f>ROUND(D56*E56,1)</f>
        <v>19.5</v>
      </c>
      <c r="G56" s="50">
        <v>3213</v>
      </c>
      <c r="H56" s="42"/>
      <c r="I56" s="43" t="str">
        <f t="shared" si="3"/>
        <v/>
      </c>
    </row>
    <row r="57" ht="15" customHeight="1">
      <c r="A57" s="62" t="s">
        <v>87</v>
      </c>
      <c r="B57" s="56"/>
      <c r="C57" s="57"/>
      <c r="D57" s="58"/>
      <c r="E57" s="58"/>
      <c r="F57" s="58"/>
      <c r="G57" s="59"/>
      <c r="H57" s="42"/>
      <c r="I57" s="43" t="str">
        <f t="shared" si="3"/>
        <v/>
      </c>
    </row>
    <row r="58" ht="15" customHeight="1">
      <c r="A58" s="44" t="s">
        <v>88</v>
      </c>
      <c r="B58" s="99" t="s">
        <v>89</v>
      </c>
      <c r="C58" s="46" t="s">
        <v>30</v>
      </c>
      <c r="D58" s="52">
        <v>4.5</v>
      </c>
      <c r="E58" s="48">
        <v>6</v>
      </c>
      <c r="F58" s="84">
        <f>ROUND(D58*E58,1)</f>
        <v>27</v>
      </c>
      <c r="G58" s="50">
        <v>3091</v>
      </c>
      <c r="H58" s="42"/>
      <c r="I58" s="43" t="str">
        <f t="shared" si="3"/>
        <v/>
      </c>
    </row>
    <row r="59" ht="15" customHeight="1">
      <c r="A59" s="44" t="s">
        <v>90</v>
      </c>
      <c r="B59" s="100" t="s">
        <v>91</v>
      </c>
      <c r="C59" s="54" t="s">
        <v>30</v>
      </c>
      <c r="D59" s="52">
        <v>4.5</v>
      </c>
      <c r="E59" s="48">
        <v>6</v>
      </c>
      <c r="F59" s="84">
        <f>ROUND(D59*E59,1)</f>
        <v>27</v>
      </c>
      <c r="G59" s="50">
        <v>2430</v>
      </c>
      <c r="H59" s="42"/>
      <c r="I59" s="43" t="str">
        <f t="shared" si="3"/>
        <v/>
      </c>
    </row>
    <row r="60" ht="15" customHeight="1">
      <c r="A60" s="62" t="s">
        <v>92</v>
      </c>
      <c r="B60" s="56"/>
      <c r="C60" s="57"/>
      <c r="D60" s="58"/>
      <c r="E60" s="58"/>
      <c r="F60" s="58"/>
      <c r="G60" s="59"/>
      <c r="H60" s="42"/>
      <c r="I60" s="43" t="str">
        <f t="shared" si="3"/>
        <v/>
      </c>
    </row>
    <row r="61" ht="15.75">
      <c r="A61" s="44" t="s">
        <v>93</v>
      </c>
      <c r="B61" s="101"/>
      <c r="C61" s="85" t="s">
        <v>30</v>
      </c>
      <c r="D61" s="102">
        <v>3.25</v>
      </c>
      <c r="E61" s="76">
        <v>6</v>
      </c>
      <c r="F61" s="103">
        <f t="shared" ref="F61:F67" si="5">ROUND(D61*E61,1)</f>
        <v>19.5</v>
      </c>
      <c r="G61" s="50">
        <v>3269</v>
      </c>
      <c r="H61" s="42"/>
      <c r="I61" s="43" t="str">
        <f t="shared" si="3"/>
        <v/>
      </c>
    </row>
    <row r="62" ht="15.75">
      <c r="A62" s="44" t="s">
        <v>94</v>
      </c>
      <c r="B62" s="87" t="s">
        <v>52</v>
      </c>
      <c r="C62" s="85" t="s">
        <v>30</v>
      </c>
      <c r="D62" s="52">
        <v>4.25</v>
      </c>
      <c r="E62" s="48">
        <v>6</v>
      </c>
      <c r="F62" s="95">
        <f t="shared" si="5"/>
        <v>25.5</v>
      </c>
      <c r="G62" s="50">
        <v>3251</v>
      </c>
      <c r="H62" s="42"/>
      <c r="I62" s="43" t="str">
        <f t="shared" si="3"/>
        <v/>
      </c>
    </row>
    <row r="63" ht="13.5" customHeight="1">
      <c r="A63" s="104" t="s">
        <v>95</v>
      </c>
      <c r="B63" s="45" t="s">
        <v>96</v>
      </c>
      <c r="C63" s="85" t="s">
        <v>30</v>
      </c>
      <c r="D63" s="52">
        <v>3.3999999999999999</v>
      </c>
      <c r="E63" s="48">
        <v>6</v>
      </c>
      <c r="F63" s="95">
        <f t="shared" si="5"/>
        <v>20.399999999999999</v>
      </c>
      <c r="G63" s="50">
        <v>3282</v>
      </c>
      <c r="H63" s="42"/>
      <c r="I63" s="43" t="str">
        <f t="shared" si="3"/>
        <v/>
      </c>
    </row>
    <row r="64" ht="15" customHeight="1">
      <c r="A64" s="44" t="s">
        <v>97</v>
      </c>
      <c r="B64" s="45" t="s">
        <v>98</v>
      </c>
      <c r="C64" s="94" t="s">
        <v>12</v>
      </c>
      <c r="D64" s="52">
        <v>3.75</v>
      </c>
      <c r="E64" s="48">
        <v>6</v>
      </c>
      <c r="F64" s="95">
        <f t="shared" si="5"/>
        <v>22.5</v>
      </c>
      <c r="G64" s="50">
        <v>3065</v>
      </c>
      <c r="H64" s="42"/>
      <c r="I64" s="43" t="str">
        <f t="shared" si="3"/>
        <v/>
      </c>
    </row>
    <row r="65" ht="15" customHeight="1">
      <c r="A65" s="44" t="s">
        <v>99</v>
      </c>
      <c r="B65" s="87" t="s">
        <v>52</v>
      </c>
      <c r="C65" s="85" t="s">
        <v>30</v>
      </c>
      <c r="D65" s="52">
        <v>4.25</v>
      </c>
      <c r="E65" s="48">
        <v>6</v>
      </c>
      <c r="F65" s="95">
        <f t="shared" si="5"/>
        <v>25.5</v>
      </c>
      <c r="G65" s="50">
        <v>3330</v>
      </c>
      <c r="H65" s="42"/>
      <c r="I65" s="43" t="str">
        <f t="shared" si="3"/>
        <v/>
      </c>
    </row>
    <row r="66" ht="15" customHeight="1">
      <c r="A66" s="44" t="s">
        <v>99</v>
      </c>
      <c r="B66" s="87" t="s">
        <v>100</v>
      </c>
      <c r="C66" s="85" t="s">
        <v>30</v>
      </c>
      <c r="D66" s="52">
        <v>13.5</v>
      </c>
      <c r="E66" s="48">
        <v>1</v>
      </c>
      <c r="F66" s="95">
        <f t="shared" si="5"/>
        <v>13.5</v>
      </c>
      <c r="G66" s="50">
        <v>3372</v>
      </c>
      <c r="H66" s="42"/>
      <c r="I66" s="43" t="str">
        <f t="shared" si="3"/>
        <v/>
      </c>
    </row>
    <row r="67" ht="15" customHeight="1">
      <c r="A67" s="44" t="s">
        <v>101</v>
      </c>
      <c r="B67" s="45" t="s">
        <v>102</v>
      </c>
      <c r="C67" s="105" t="s">
        <v>15</v>
      </c>
      <c r="D67" s="106">
        <v>4.5</v>
      </c>
      <c r="E67" s="107">
        <v>6</v>
      </c>
      <c r="F67" s="108">
        <f t="shared" si="5"/>
        <v>27</v>
      </c>
      <c r="G67" s="50">
        <v>3099</v>
      </c>
      <c r="H67" s="42"/>
      <c r="I67" s="43" t="str">
        <f t="shared" si="3"/>
        <v/>
      </c>
    </row>
    <row r="68" ht="15" customHeight="1">
      <c r="A68" s="109" t="s">
        <v>103</v>
      </c>
      <c r="B68" s="110"/>
      <c r="C68" s="111"/>
      <c r="D68" s="112"/>
      <c r="E68" s="112"/>
      <c r="F68" s="112"/>
      <c r="G68" s="113"/>
      <c r="H68" s="42"/>
      <c r="I68" s="43" t="str">
        <f t="shared" si="3"/>
        <v/>
      </c>
    </row>
    <row r="69" ht="15" customHeight="1">
      <c r="A69" s="72" t="s">
        <v>104</v>
      </c>
      <c r="B69" s="114" t="s">
        <v>33</v>
      </c>
      <c r="C69" s="74" t="s">
        <v>30</v>
      </c>
      <c r="D69" s="102">
        <v>3.5</v>
      </c>
      <c r="E69" s="76">
        <v>6</v>
      </c>
      <c r="F69" s="103">
        <f t="shared" ref="F69:F74" si="6">ROUND(D69*E69,1)</f>
        <v>21</v>
      </c>
      <c r="G69" s="66">
        <v>3051</v>
      </c>
      <c r="H69" s="42"/>
      <c r="I69" s="43" t="str">
        <f t="shared" si="3"/>
        <v/>
      </c>
    </row>
    <row r="70" ht="15" customHeight="1">
      <c r="A70" s="44" t="s">
        <v>104</v>
      </c>
      <c r="B70" s="87" t="s">
        <v>105</v>
      </c>
      <c r="C70" s="46" t="s">
        <v>30</v>
      </c>
      <c r="D70" s="52">
        <v>4.4000000000000004</v>
      </c>
      <c r="E70" s="48">
        <v>6</v>
      </c>
      <c r="F70" s="95">
        <f t="shared" si="6"/>
        <v>26.399999999999999</v>
      </c>
      <c r="G70" s="50">
        <v>3084</v>
      </c>
      <c r="H70" s="42"/>
      <c r="I70" s="43" t="str">
        <f t="shared" si="3"/>
        <v/>
      </c>
    </row>
    <row r="71" ht="15" customHeight="1">
      <c r="A71" s="104" t="s">
        <v>106</v>
      </c>
      <c r="B71" s="45" t="s">
        <v>107</v>
      </c>
      <c r="C71" s="115" t="s">
        <v>12</v>
      </c>
      <c r="D71" s="52">
        <v>3.5</v>
      </c>
      <c r="E71" s="48">
        <v>6</v>
      </c>
      <c r="F71" s="95">
        <f t="shared" si="6"/>
        <v>21</v>
      </c>
      <c r="G71" s="50">
        <v>3368</v>
      </c>
      <c r="H71" s="42"/>
      <c r="I71" s="43" t="str">
        <f t="shared" si="3"/>
        <v/>
      </c>
      <c r="J71" s="91"/>
    </row>
    <row r="72" ht="15" customHeight="1">
      <c r="A72" s="104" t="s">
        <v>106</v>
      </c>
      <c r="B72" s="116" t="s">
        <v>108</v>
      </c>
      <c r="C72" s="115" t="s">
        <v>12</v>
      </c>
      <c r="D72" s="52">
        <v>4.4000000000000004</v>
      </c>
      <c r="E72" s="48">
        <v>6</v>
      </c>
      <c r="F72" s="95">
        <f t="shared" si="6"/>
        <v>26.399999999999999</v>
      </c>
      <c r="G72" s="50">
        <v>3383</v>
      </c>
      <c r="H72" s="42"/>
      <c r="I72" s="43" t="str">
        <f t="shared" si="3"/>
        <v/>
      </c>
      <c r="J72" s="91"/>
    </row>
    <row r="73" ht="15" customHeight="1">
      <c r="A73" s="44" t="s">
        <v>109</v>
      </c>
      <c r="B73" s="85"/>
      <c r="C73" s="94" t="s">
        <v>12</v>
      </c>
      <c r="D73" s="52">
        <v>3.5</v>
      </c>
      <c r="E73" s="48">
        <v>6</v>
      </c>
      <c r="F73" s="95">
        <f t="shared" si="6"/>
        <v>21</v>
      </c>
      <c r="G73" s="50">
        <v>3001</v>
      </c>
      <c r="H73" s="42"/>
      <c r="I73" s="43" t="str">
        <f t="shared" si="3"/>
        <v/>
      </c>
    </row>
    <row r="74" ht="15" customHeight="1">
      <c r="A74" s="53" t="s">
        <v>110</v>
      </c>
      <c r="B74" s="117" t="s">
        <v>111</v>
      </c>
      <c r="C74" s="54" t="s">
        <v>15</v>
      </c>
      <c r="D74" s="106">
        <v>4.5999999999999996</v>
      </c>
      <c r="E74" s="107">
        <v>6</v>
      </c>
      <c r="F74" s="118">
        <f t="shared" si="6"/>
        <v>27.600000000000001</v>
      </c>
      <c r="G74" s="119">
        <v>3047</v>
      </c>
      <c r="H74" s="42"/>
      <c r="I74" s="43" t="str">
        <f t="shared" ref="I74:I105" si="7">IF(H74=0,"",H74*F74)</f>
        <v/>
      </c>
    </row>
    <row r="75" ht="15" customHeight="1">
      <c r="A75" s="120" t="s">
        <v>112</v>
      </c>
      <c r="B75" s="121"/>
      <c r="C75" s="27"/>
      <c r="D75" s="122"/>
      <c r="E75" s="122"/>
      <c r="F75" s="122"/>
      <c r="G75" s="123"/>
      <c r="H75" s="42"/>
      <c r="I75" s="43" t="str">
        <f t="shared" si="7"/>
        <v/>
      </c>
    </row>
    <row r="76" ht="15" customHeight="1">
      <c r="A76" s="44" t="s">
        <v>113</v>
      </c>
      <c r="B76" s="124"/>
      <c r="C76" s="85" t="s">
        <v>12</v>
      </c>
      <c r="D76" s="125">
        <v>4.25</v>
      </c>
      <c r="E76" s="48">
        <v>6</v>
      </c>
      <c r="F76" s="49">
        <f t="shared" ref="F76:F84" si="8">ROUND(D76*E76,1)</f>
        <v>25.5</v>
      </c>
      <c r="G76" s="81">
        <v>3365</v>
      </c>
      <c r="H76" s="42"/>
      <c r="I76" s="43" t="str">
        <f t="shared" si="7"/>
        <v/>
      </c>
    </row>
    <row r="77" ht="15" customHeight="1">
      <c r="A77" s="44" t="s">
        <v>114</v>
      </c>
      <c r="B77" s="126"/>
      <c r="C77" s="85" t="s">
        <v>12</v>
      </c>
      <c r="D77" s="125">
        <v>4.3499999999999996</v>
      </c>
      <c r="E77" s="48">
        <v>6</v>
      </c>
      <c r="F77" s="49">
        <f t="shared" si="8"/>
        <v>26.100000000000001</v>
      </c>
      <c r="G77" s="81">
        <v>3349</v>
      </c>
      <c r="H77" s="42"/>
      <c r="I77" s="43" t="str">
        <f t="shared" si="7"/>
        <v/>
      </c>
    </row>
    <row r="78" ht="15" customHeight="1">
      <c r="A78" s="44" t="s">
        <v>115</v>
      </c>
      <c r="B78" s="126" t="s">
        <v>116</v>
      </c>
      <c r="C78" s="85" t="s">
        <v>15</v>
      </c>
      <c r="D78" s="125">
        <v>6.5</v>
      </c>
      <c r="E78" s="48">
        <v>6</v>
      </c>
      <c r="F78" s="49">
        <f t="shared" si="8"/>
        <v>39</v>
      </c>
      <c r="G78" s="81">
        <v>2712</v>
      </c>
      <c r="H78" s="42"/>
      <c r="I78" s="43" t="str">
        <f t="shared" si="7"/>
        <v/>
      </c>
    </row>
    <row r="79" ht="15" customHeight="1">
      <c r="A79" s="44" t="s">
        <v>117</v>
      </c>
      <c r="B79" s="127" t="s">
        <v>17</v>
      </c>
      <c r="C79" s="85" t="s">
        <v>12</v>
      </c>
      <c r="D79" s="125">
        <v>4.7000000000000002</v>
      </c>
      <c r="E79" s="48">
        <v>6</v>
      </c>
      <c r="F79" s="49">
        <f t="shared" si="8"/>
        <v>28.199999999999999</v>
      </c>
      <c r="G79" s="81">
        <v>2817</v>
      </c>
      <c r="H79" s="42"/>
      <c r="I79" s="43" t="str">
        <f t="shared" si="7"/>
        <v/>
      </c>
    </row>
    <row r="80" ht="15" customHeight="1">
      <c r="A80" s="44" t="s">
        <v>118</v>
      </c>
      <c r="B80" s="127" t="s">
        <v>119</v>
      </c>
      <c r="C80" s="85" t="s">
        <v>12</v>
      </c>
      <c r="D80" s="125">
        <v>4.75</v>
      </c>
      <c r="E80" s="48">
        <v>6</v>
      </c>
      <c r="F80" s="49">
        <f t="shared" si="8"/>
        <v>28.5</v>
      </c>
      <c r="G80" s="81">
        <v>2987</v>
      </c>
      <c r="H80" s="42"/>
      <c r="I80" s="43" t="str">
        <f t="shared" si="7"/>
        <v/>
      </c>
    </row>
    <row r="81" ht="15" customHeight="1">
      <c r="A81" s="44" t="s">
        <v>120</v>
      </c>
      <c r="B81" s="45" t="s">
        <v>121</v>
      </c>
      <c r="C81" s="85" t="s">
        <v>12</v>
      </c>
      <c r="D81" s="125">
        <v>7.2999999999999998</v>
      </c>
      <c r="E81" s="48">
        <v>6</v>
      </c>
      <c r="F81" s="49">
        <f t="shared" si="8"/>
        <v>43.799999999999997</v>
      </c>
      <c r="G81" s="81">
        <v>2981</v>
      </c>
      <c r="H81" s="42"/>
      <c r="I81" s="43" t="str">
        <f t="shared" si="7"/>
        <v/>
      </c>
    </row>
    <row r="82" ht="15" customHeight="1">
      <c r="A82" s="44" t="s">
        <v>122</v>
      </c>
      <c r="B82" s="99" t="s">
        <v>91</v>
      </c>
      <c r="C82" s="85" t="s">
        <v>12</v>
      </c>
      <c r="D82" s="125">
        <v>10.85</v>
      </c>
      <c r="E82" s="48">
        <v>6</v>
      </c>
      <c r="F82" s="49">
        <f t="shared" si="8"/>
        <v>65.099999999999994</v>
      </c>
      <c r="G82" s="81">
        <v>3102</v>
      </c>
      <c r="H82" s="42"/>
      <c r="I82" s="43" t="str">
        <f t="shared" si="7"/>
        <v/>
      </c>
    </row>
    <row r="83" ht="15" customHeight="1">
      <c r="A83" s="44" t="s">
        <v>122</v>
      </c>
      <c r="B83" s="87" t="s">
        <v>123</v>
      </c>
      <c r="C83" s="85" t="s">
        <v>12</v>
      </c>
      <c r="D83" s="125">
        <v>11.85</v>
      </c>
      <c r="E83" s="48">
        <v>6</v>
      </c>
      <c r="F83" s="49">
        <f t="shared" si="8"/>
        <v>71.099999999999994</v>
      </c>
      <c r="G83" s="81">
        <v>3105</v>
      </c>
      <c r="H83" s="42"/>
      <c r="I83" s="43" t="str">
        <f t="shared" si="7"/>
        <v/>
      </c>
    </row>
    <row r="84" ht="15" customHeight="1">
      <c r="A84" s="44" t="s">
        <v>124</v>
      </c>
      <c r="B84" s="126"/>
      <c r="C84" s="85" t="s">
        <v>12</v>
      </c>
      <c r="D84" s="125">
        <v>10.85</v>
      </c>
      <c r="E84" s="48">
        <v>6</v>
      </c>
      <c r="F84" s="49">
        <f t="shared" si="8"/>
        <v>65.099999999999994</v>
      </c>
      <c r="G84" s="81">
        <v>3114</v>
      </c>
      <c r="H84" s="42"/>
      <c r="I84" s="43" t="str">
        <f t="shared" si="7"/>
        <v/>
      </c>
    </row>
    <row r="85" ht="15" customHeight="1">
      <c r="A85" s="109" t="s">
        <v>125</v>
      </c>
      <c r="B85" s="128"/>
      <c r="C85" s="129"/>
      <c r="D85" s="130"/>
      <c r="E85" s="130"/>
      <c r="F85" s="130"/>
      <c r="G85" s="131"/>
      <c r="H85" s="132"/>
      <c r="I85" s="43" t="str">
        <f t="shared" si="7"/>
        <v/>
      </c>
    </row>
    <row r="86" ht="15" customHeight="1">
      <c r="A86" s="72" t="s">
        <v>126</v>
      </c>
      <c r="B86" s="133"/>
      <c r="C86" s="74" t="s">
        <v>15</v>
      </c>
      <c r="D86" s="134">
        <v>8.0999999999999996</v>
      </c>
      <c r="E86" s="76">
        <v>6</v>
      </c>
      <c r="F86" s="77">
        <f t="shared" ref="F86:F94" si="9">ROUND(D86*E86,1)</f>
        <v>48.600000000000001</v>
      </c>
      <c r="G86" s="81">
        <v>3097</v>
      </c>
      <c r="H86" s="42"/>
      <c r="I86" s="43" t="str">
        <f t="shared" si="7"/>
        <v/>
      </c>
      <c r="J86" s="135"/>
    </row>
    <row r="87" ht="15" customHeight="1">
      <c r="A87" s="44" t="s">
        <v>126</v>
      </c>
      <c r="B87" s="87" t="s">
        <v>52</v>
      </c>
      <c r="C87" s="46" t="s">
        <v>15</v>
      </c>
      <c r="D87" s="136">
        <v>9.0999999999999996</v>
      </c>
      <c r="E87" s="65">
        <v>6</v>
      </c>
      <c r="F87" s="49">
        <f t="shared" si="9"/>
        <v>54.600000000000001</v>
      </c>
      <c r="G87" s="81">
        <v>3098</v>
      </c>
      <c r="H87" s="42"/>
      <c r="I87" s="43" t="str">
        <f t="shared" si="7"/>
        <v/>
      </c>
      <c r="J87" s="135"/>
    </row>
    <row r="88" ht="15" customHeight="1">
      <c r="A88" s="44" t="s">
        <v>127</v>
      </c>
      <c r="B88" s="137" t="s">
        <v>128</v>
      </c>
      <c r="C88" s="46" t="s">
        <v>12</v>
      </c>
      <c r="D88" s="136">
        <v>5.2000000000000002</v>
      </c>
      <c r="E88" s="48">
        <v>6</v>
      </c>
      <c r="F88" s="84">
        <f t="shared" si="9"/>
        <v>31.199999999999999</v>
      </c>
      <c r="G88" s="50">
        <v>3371</v>
      </c>
      <c r="H88" s="42"/>
      <c r="I88" s="43" t="str">
        <f t="shared" si="7"/>
        <v/>
      </c>
    </row>
    <row r="89" ht="15" customHeight="1">
      <c r="A89" s="44" t="s">
        <v>129</v>
      </c>
      <c r="B89" s="86" t="s">
        <v>130</v>
      </c>
      <c r="C89" s="46" t="s">
        <v>12</v>
      </c>
      <c r="D89" s="138">
        <v>10.9</v>
      </c>
      <c r="E89" s="48">
        <v>6</v>
      </c>
      <c r="F89" s="84">
        <f t="shared" si="9"/>
        <v>65.400000000000006</v>
      </c>
      <c r="G89" s="50">
        <v>2895</v>
      </c>
      <c r="H89" s="42"/>
      <c r="I89" s="43" t="str">
        <f t="shared" si="7"/>
        <v/>
      </c>
    </row>
    <row r="90" ht="15" customHeight="1">
      <c r="A90" s="44" t="s">
        <v>131</v>
      </c>
      <c r="B90" s="139"/>
      <c r="C90" s="46" t="s">
        <v>12</v>
      </c>
      <c r="D90" s="138">
        <v>4.9500000000000002</v>
      </c>
      <c r="E90" s="48">
        <v>6</v>
      </c>
      <c r="F90" s="84">
        <f t="shared" si="9"/>
        <v>29.699999999999999</v>
      </c>
      <c r="G90" s="50">
        <v>2723</v>
      </c>
      <c r="H90" s="42"/>
      <c r="I90" s="43" t="str">
        <f t="shared" si="7"/>
        <v/>
      </c>
    </row>
    <row r="91" ht="15" customHeight="1">
      <c r="A91" s="44" t="s">
        <v>132</v>
      </c>
      <c r="B91" s="126" t="s">
        <v>133</v>
      </c>
      <c r="C91" s="46" t="s">
        <v>12</v>
      </c>
      <c r="D91" s="138">
        <v>6.5999999999999996</v>
      </c>
      <c r="E91" s="140">
        <v>6</v>
      </c>
      <c r="F91" s="84">
        <f t="shared" si="9"/>
        <v>39.600000000000001</v>
      </c>
      <c r="G91" s="50">
        <v>3110</v>
      </c>
      <c r="H91" s="42"/>
      <c r="I91" s="43" t="str">
        <f t="shared" si="7"/>
        <v/>
      </c>
      <c r="J91" s="135"/>
    </row>
    <row r="92" ht="15" customHeight="1">
      <c r="A92" s="44" t="s">
        <v>134</v>
      </c>
      <c r="B92" s="141"/>
      <c r="C92" s="46" t="s">
        <v>15</v>
      </c>
      <c r="D92" s="138">
        <v>8.5</v>
      </c>
      <c r="E92" s="140">
        <v>6</v>
      </c>
      <c r="F92" s="84">
        <f t="shared" si="9"/>
        <v>51</v>
      </c>
      <c r="G92" s="50">
        <v>3332</v>
      </c>
      <c r="H92" s="142"/>
      <c r="I92" s="43" t="str">
        <f t="shared" si="7"/>
        <v/>
      </c>
      <c r="J92" s="135"/>
    </row>
    <row r="93" ht="15" customHeight="1">
      <c r="A93" s="44" t="s">
        <v>134</v>
      </c>
      <c r="B93" s="87" t="s">
        <v>52</v>
      </c>
      <c r="C93" s="46" t="s">
        <v>15</v>
      </c>
      <c r="D93" s="138">
        <v>9.4000000000000004</v>
      </c>
      <c r="E93" s="140">
        <v>6</v>
      </c>
      <c r="F93" s="84">
        <f t="shared" si="9"/>
        <v>56.399999999999999</v>
      </c>
      <c r="G93" s="50">
        <v>3335</v>
      </c>
      <c r="H93" s="42"/>
      <c r="I93" s="43" t="str">
        <f t="shared" si="7"/>
        <v/>
      </c>
      <c r="J93" s="135"/>
    </row>
    <row r="94" ht="15" customHeight="1">
      <c r="A94" s="53" t="s">
        <v>135</v>
      </c>
      <c r="B94" s="143" t="s">
        <v>17</v>
      </c>
      <c r="C94" s="54" t="s">
        <v>15</v>
      </c>
      <c r="D94" s="138">
        <v>8.8000000000000007</v>
      </c>
      <c r="E94" s="140">
        <v>6</v>
      </c>
      <c r="F94" s="84">
        <f t="shared" si="9"/>
        <v>52.799999999999997</v>
      </c>
      <c r="G94" s="50">
        <v>3362</v>
      </c>
      <c r="H94" s="142"/>
      <c r="I94" s="43" t="str">
        <f t="shared" si="7"/>
        <v/>
      </c>
      <c r="J94" s="135"/>
    </row>
    <row r="95" ht="15" customHeight="1">
      <c r="A95" s="120" t="s">
        <v>136</v>
      </c>
      <c r="B95" s="121"/>
      <c r="C95" s="27"/>
      <c r="D95" s="58"/>
      <c r="E95" s="58"/>
      <c r="F95" s="58"/>
      <c r="G95" s="59"/>
      <c r="H95" s="42"/>
      <c r="I95" s="43" t="str">
        <f t="shared" si="7"/>
        <v/>
      </c>
    </row>
    <row r="96" ht="15" customHeight="1">
      <c r="A96" s="44" t="s">
        <v>137</v>
      </c>
      <c r="B96" s="45" t="s">
        <v>138</v>
      </c>
      <c r="C96" s="46" t="s">
        <v>12</v>
      </c>
      <c r="D96" s="138">
        <v>4</v>
      </c>
      <c r="E96" s="48">
        <v>6</v>
      </c>
      <c r="F96" s="84">
        <f t="shared" ref="F96:F111" si="10">ROUND(D96*E96,1)</f>
        <v>24</v>
      </c>
      <c r="G96" s="50">
        <v>3361</v>
      </c>
      <c r="H96" s="42"/>
      <c r="I96" s="43" t="str">
        <f t="shared" si="7"/>
        <v/>
      </c>
    </row>
    <row r="97" ht="15" customHeight="1">
      <c r="A97" s="44" t="s">
        <v>139</v>
      </c>
      <c r="B97" s="87" t="s">
        <v>140</v>
      </c>
      <c r="C97" s="46" t="s">
        <v>12</v>
      </c>
      <c r="D97" s="138">
        <v>7.9500000000000002</v>
      </c>
      <c r="E97" s="48">
        <v>6</v>
      </c>
      <c r="F97" s="84">
        <f t="shared" si="10"/>
        <v>47.700000000000003</v>
      </c>
      <c r="G97" s="50">
        <v>3200</v>
      </c>
      <c r="H97" s="42"/>
      <c r="I97" s="43" t="str">
        <f t="shared" si="7"/>
        <v/>
      </c>
      <c r="M97" s="188"/>
    </row>
    <row r="98" ht="15" customHeight="1">
      <c r="A98" s="44" t="s">
        <v>141</v>
      </c>
      <c r="B98" s="87" t="s">
        <v>142</v>
      </c>
      <c r="C98" s="46" t="s">
        <v>12</v>
      </c>
      <c r="D98" s="138">
        <v>4.5</v>
      </c>
      <c r="E98" s="48">
        <v>6</v>
      </c>
      <c r="F98" s="84">
        <f t="shared" si="10"/>
        <v>27</v>
      </c>
      <c r="G98" s="50">
        <v>3375</v>
      </c>
      <c r="H98" s="42"/>
      <c r="I98" s="43" t="str">
        <f t="shared" si="7"/>
        <v/>
      </c>
    </row>
    <row r="99" ht="15" customHeight="1">
      <c r="A99" s="44" t="s">
        <v>143</v>
      </c>
      <c r="B99" s="87" t="s">
        <v>144</v>
      </c>
      <c r="C99" s="46" t="s">
        <v>12</v>
      </c>
      <c r="D99" s="138">
        <v>16</v>
      </c>
      <c r="E99" s="48">
        <v>1</v>
      </c>
      <c r="F99" s="84">
        <f t="shared" si="10"/>
        <v>16</v>
      </c>
      <c r="G99" s="50">
        <v>3345</v>
      </c>
      <c r="H99" s="42"/>
      <c r="I99" s="43" t="str">
        <f t="shared" si="7"/>
        <v/>
      </c>
    </row>
    <row r="100" ht="15" customHeight="1">
      <c r="A100" s="44" t="s">
        <v>145</v>
      </c>
      <c r="B100" s="96" t="s">
        <v>146</v>
      </c>
      <c r="C100" s="85" t="s">
        <v>12</v>
      </c>
      <c r="D100" s="52">
        <v>4.9000000000000004</v>
      </c>
      <c r="E100" s="48">
        <v>6</v>
      </c>
      <c r="F100" s="84">
        <f t="shared" si="10"/>
        <v>29.399999999999999</v>
      </c>
      <c r="G100" s="50">
        <v>3289</v>
      </c>
      <c r="H100" s="42"/>
      <c r="I100" s="43" t="str">
        <f t="shared" si="7"/>
        <v/>
      </c>
    </row>
    <row r="101" ht="15" customHeight="1">
      <c r="A101" s="44" t="s">
        <v>147</v>
      </c>
      <c r="B101" s="137" t="s">
        <v>148</v>
      </c>
      <c r="C101" s="85" t="s">
        <v>12</v>
      </c>
      <c r="D101" s="52">
        <v>5.9000000000000004</v>
      </c>
      <c r="E101" s="48">
        <v>6</v>
      </c>
      <c r="F101" s="84">
        <f t="shared" si="10"/>
        <v>35.399999999999999</v>
      </c>
      <c r="G101" s="50">
        <v>3148</v>
      </c>
      <c r="H101" s="42"/>
      <c r="I101" s="43" t="str">
        <f t="shared" si="7"/>
        <v/>
      </c>
    </row>
    <row r="102" ht="15" customHeight="1">
      <c r="A102" s="44" t="s">
        <v>149</v>
      </c>
      <c r="B102" s="144"/>
      <c r="C102" s="85" t="s">
        <v>30</v>
      </c>
      <c r="D102" s="52">
        <v>4.5999999999999996</v>
      </c>
      <c r="E102" s="48">
        <v>6</v>
      </c>
      <c r="F102" s="84">
        <f t="shared" si="10"/>
        <v>27.600000000000001</v>
      </c>
      <c r="G102" s="50">
        <v>2227</v>
      </c>
      <c r="H102" s="42"/>
      <c r="I102" s="43" t="str">
        <f t="shared" si="7"/>
        <v/>
      </c>
    </row>
    <row r="103" ht="15" customHeight="1">
      <c r="A103" s="44" t="s">
        <v>150</v>
      </c>
      <c r="B103" s="137" t="s">
        <v>151</v>
      </c>
      <c r="C103" s="85" t="s">
        <v>12</v>
      </c>
      <c r="D103" s="52">
        <v>6.4000000000000004</v>
      </c>
      <c r="E103" s="48">
        <v>6</v>
      </c>
      <c r="F103" s="84">
        <f t="shared" si="10"/>
        <v>38.399999999999999</v>
      </c>
      <c r="G103" s="50">
        <v>3341</v>
      </c>
      <c r="H103" s="42"/>
      <c r="I103" s="43" t="str">
        <f t="shared" si="7"/>
        <v/>
      </c>
    </row>
    <row r="104" ht="15" customHeight="1">
      <c r="A104" s="44" t="s">
        <v>150</v>
      </c>
      <c r="B104" s="87" t="s">
        <v>152</v>
      </c>
      <c r="C104" s="85" t="s">
        <v>12</v>
      </c>
      <c r="D104" s="52">
        <f>D103+0.85</f>
        <v>7.25</v>
      </c>
      <c r="E104" s="48">
        <v>6</v>
      </c>
      <c r="F104" s="84">
        <f t="shared" si="10"/>
        <v>43.5</v>
      </c>
      <c r="G104" s="50">
        <v>3342</v>
      </c>
      <c r="H104" s="42"/>
      <c r="I104" s="43" t="str">
        <f t="shared" si="7"/>
        <v/>
      </c>
    </row>
    <row r="105" ht="15" customHeight="1">
      <c r="A105" s="44" t="s">
        <v>153</v>
      </c>
      <c r="B105" s="88" t="s">
        <v>154</v>
      </c>
      <c r="C105" s="85" t="s">
        <v>12</v>
      </c>
      <c r="D105" s="52">
        <v>10.800000000000001</v>
      </c>
      <c r="E105" s="48">
        <v>6</v>
      </c>
      <c r="F105" s="84">
        <f t="shared" si="10"/>
        <v>64.799999999999997</v>
      </c>
      <c r="G105" s="50">
        <v>3120</v>
      </c>
      <c r="H105" s="42"/>
      <c r="I105" s="43" t="str">
        <f t="shared" si="7"/>
        <v/>
      </c>
    </row>
    <row r="106" ht="15" customHeight="1">
      <c r="A106" s="44" t="s">
        <v>155</v>
      </c>
      <c r="B106" s="137" t="s">
        <v>148</v>
      </c>
      <c r="C106" s="85" t="s">
        <v>12</v>
      </c>
      <c r="D106" s="145">
        <v>12.5</v>
      </c>
      <c r="E106" s="48">
        <v>6</v>
      </c>
      <c r="F106" s="84">
        <f t="shared" si="10"/>
        <v>75</v>
      </c>
      <c r="G106" s="50">
        <v>3119</v>
      </c>
      <c r="H106" s="42"/>
      <c r="I106" s="43" t="str">
        <f t="shared" ref="I106:I137" si="11">IF(H106=0,"",H106*F106)</f>
        <v/>
      </c>
    </row>
    <row r="107" ht="15" customHeight="1">
      <c r="A107" s="44" t="s">
        <v>156</v>
      </c>
      <c r="B107" s="146"/>
      <c r="C107" s="85" t="s">
        <v>15</v>
      </c>
      <c r="D107" s="187">
        <v>17.399999999999999</v>
      </c>
      <c r="E107" s="48">
        <v>6</v>
      </c>
      <c r="F107" s="84">
        <f t="shared" si="10"/>
        <v>104.40000000000001</v>
      </c>
      <c r="G107" s="50">
        <v>2329</v>
      </c>
      <c r="H107" s="42"/>
      <c r="I107" s="43" t="str">
        <f t="shared" si="11"/>
        <v/>
      </c>
    </row>
    <row r="108" ht="15" customHeight="1">
      <c r="A108" s="44" t="s">
        <v>157</v>
      </c>
      <c r="B108" s="147"/>
      <c r="C108" s="85" t="s">
        <v>15</v>
      </c>
      <c r="D108" s="187">
        <v>17.899999999999999</v>
      </c>
      <c r="E108" s="48">
        <v>6</v>
      </c>
      <c r="F108" s="84">
        <f t="shared" si="10"/>
        <v>107.40000000000001</v>
      </c>
      <c r="G108" s="50">
        <v>2216</v>
      </c>
      <c r="H108" s="42"/>
      <c r="I108" s="43" t="str">
        <f t="shared" si="11"/>
        <v/>
      </c>
    </row>
    <row r="109" ht="15" customHeight="1">
      <c r="A109" s="44" t="s">
        <v>158</v>
      </c>
      <c r="B109" s="146"/>
      <c r="C109" s="85" t="s">
        <v>15</v>
      </c>
      <c r="D109" s="187">
        <v>17.399999999999999</v>
      </c>
      <c r="E109" s="48">
        <v>6</v>
      </c>
      <c r="F109" s="84">
        <f t="shared" si="10"/>
        <v>104.40000000000001</v>
      </c>
      <c r="G109" s="50">
        <v>2702</v>
      </c>
      <c r="H109" s="42"/>
      <c r="I109" s="43" t="str">
        <f t="shared" si="11"/>
        <v/>
      </c>
      <c r="J109" s="135"/>
    </row>
    <row r="110" ht="15" customHeight="1">
      <c r="A110" s="44" t="s">
        <v>159</v>
      </c>
      <c r="B110" s="87" t="s">
        <v>52</v>
      </c>
      <c r="C110" s="85" t="s">
        <v>15</v>
      </c>
      <c r="D110" s="187">
        <v>23</v>
      </c>
      <c r="E110" s="48">
        <v>6</v>
      </c>
      <c r="F110" s="84">
        <f t="shared" si="10"/>
        <v>138</v>
      </c>
      <c r="G110" s="50">
        <v>2941</v>
      </c>
      <c r="H110" s="42"/>
      <c r="I110" s="43" t="str">
        <f t="shared" si="11"/>
        <v/>
      </c>
      <c r="J110" s="135"/>
    </row>
    <row r="111" ht="15" customHeight="1">
      <c r="A111" s="44" t="s">
        <v>160</v>
      </c>
      <c r="B111" s="87" t="s">
        <v>52</v>
      </c>
      <c r="C111" s="85" t="s">
        <v>15</v>
      </c>
      <c r="D111" s="187">
        <v>25</v>
      </c>
      <c r="E111" s="48">
        <v>6</v>
      </c>
      <c r="F111" s="84">
        <f t="shared" si="10"/>
        <v>150</v>
      </c>
      <c r="G111" s="50">
        <v>3134</v>
      </c>
      <c r="H111" s="42"/>
      <c r="I111" s="43" t="str">
        <f t="shared" si="11"/>
        <v/>
      </c>
      <c r="J111" s="135"/>
    </row>
    <row r="112" ht="15" customHeight="1">
      <c r="A112" s="148" t="s">
        <v>161</v>
      </c>
      <c r="B112" s="56"/>
      <c r="C112" s="57"/>
      <c r="D112" s="58"/>
      <c r="E112" s="58"/>
      <c r="F112" s="58"/>
      <c r="G112" s="59"/>
      <c r="H112" s="42"/>
      <c r="I112" s="43" t="str">
        <f t="shared" si="11"/>
        <v/>
      </c>
    </row>
    <row r="113" ht="15" customHeight="1">
      <c r="A113" s="44" t="s">
        <v>162</v>
      </c>
      <c r="B113" s="127" t="s">
        <v>17</v>
      </c>
      <c r="C113" s="85" t="s">
        <v>30</v>
      </c>
      <c r="D113" s="52">
        <v>3.75</v>
      </c>
      <c r="E113" s="48">
        <v>6</v>
      </c>
      <c r="F113" s="84">
        <f t="shared" ref="F113:F118" si="12">ROUND(D113*E113,1)</f>
        <v>22.5</v>
      </c>
      <c r="G113" s="50">
        <v>3135</v>
      </c>
      <c r="H113" s="42"/>
      <c r="I113" s="43" t="str">
        <f t="shared" si="11"/>
        <v/>
      </c>
    </row>
    <row r="114" ht="15" customHeight="1">
      <c r="A114" s="44" t="s">
        <v>163</v>
      </c>
      <c r="B114" s="86"/>
      <c r="C114" s="85" t="s">
        <v>30</v>
      </c>
      <c r="D114" s="52">
        <v>3.7000000000000002</v>
      </c>
      <c r="E114" s="48">
        <v>6</v>
      </c>
      <c r="F114" s="84">
        <f t="shared" si="12"/>
        <v>22.199999999999999</v>
      </c>
      <c r="G114" s="50">
        <v>3280</v>
      </c>
      <c r="H114" s="42"/>
      <c r="I114" s="43" t="str">
        <f t="shared" si="11"/>
        <v/>
      </c>
    </row>
    <row r="115" ht="15" customHeight="1">
      <c r="A115" s="44" t="s">
        <v>164</v>
      </c>
      <c r="B115" s="86" t="s">
        <v>72</v>
      </c>
      <c r="C115" s="85" t="s">
        <v>30</v>
      </c>
      <c r="D115" s="52">
        <v>2.75</v>
      </c>
      <c r="E115" s="48">
        <v>12</v>
      </c>
      <c r="F115" s="84">
        <f t="shared" si="12"/>
        <v>33</v>
      </c>
      <c r="G115" s="50">
        <v>2994</v>
      </c>
      <c r="H115" s="42"/>
      <c r="I115" s="43" t="str">
        <f t="shared" si="11"/>
        <v/>
      </c>
    </row>
    <row r="116" ht="15" customHeight="1">
      <c r="A116" s="44" t="s">
        <v>165</v>
      </c>
      <c r="B116" s="51"/>
      <c r="C116" s="85" t="s">
        <v>30</v>
      </c>
      <c r="D116" s="52">
        <v>3.7000000000000002</v>
      </c>
      <c r="E116" s="48">
        <v>6</v>
      </c>
      <c r="F116" s="84">
        <f t="shared" si="12"/>
        <v>22.199999999999999</v>
      </c>
      <c r="G116" s="50">
        <v>3212</v>
      </c>
      <c r="H116" s="42"/>
      <c r="I116" s="43" t="str">
        <f t="shared" si="11"/>
        <v/>
      </c>
    </row>
    <row r="117" ht="15" customHeight="1">
      <c r="A117" s="44" t="s">
        <v>166</v>
      </c>
      <c r="B117" s="127" t="s">
        <v>167</v>
      </c>
      <c r="C117" s="85" t="s">
        <v>30</v>
      </c>
      <c r="D117" s="52">
        <v>3.7000000000000002</v>
      </c>
      <c r="E117" s="48">
        <v>6</v>
      </c>
      <c r="F117" s="84">
        <f t="shared" si="12"/>
        <v>22.199999999999999</v>
      </c>
      <c r="G117" s="50">
        <v>3137</v>
      </c>
      <c r="H117" s="42"/>
      <c r="I117" s="43" t="str">
        <f t="shared" si="11"/>
        <v/>
      </c>
    </row>
    <row r="118" ht="15" customHeight="1">
      <c r="A118" s="44" t="s">
        <v>166</v>
      </c>
      <c r="B118" s="86" t="s">
        <v>168</v>
      </c>
      <c r="C118" s="85" t="s">
        <v>30</v>
      </c>
      <c r="D118" s="52">
        <v>2.5</v>
      </c>
      <c r="E118" s="48">
        <v>12</v>
      </c>
      <c r="F118" s="84">
        <f t="shared" si="12"/>
        <v>30</v>
      </c>
      <c r="G118" s="50">
        <v>3199</v>
      </c>
      <c r="H118" s="42"/>
      <c r="I118" s="43" t="str">
        <f t="shared" si="11"/>
        <v/>
      </c>
    </row>
    <row r="119" ht="15" customHeight="1">
      <c r="A119" s="148" t="s">
        <v>169</v>
      </c>
      <c r="B119" s="149"/>
      <c r="C119" s="150"/>
      <c r="D119" s="58"/>
      <c r="E119" s="58"/>
      <c r="F119" s="58"/>
      <c r="G119" s="151"/>
      <c r="H119" s="42"/>
      <c r="I119" s="43" t="str">
        <f t="shared" si="11"/>
        <v/>
      </c>
    </row>
    <row r="120" ht="15" customHeight="1">
      <c r="A120" s="104" t="s">
        <v>170</v>
      </c>
      <c r="B120" s="147" t="s">
        <v>171</v>
      </c>
      <c r="C120" s="46" t="s">
        <v>12</v>
      </c>
      <c r="D120" s="52">
        <v>6.2999999999999998</v>
      </c>
      <c r="E120" s="48">
        <v>6</v>
      </c>
      <c r="F120" s="84">
        <f t="shared" ref="F120:F127" si="13">ROUND(D120*E120,1)</f>
        <v>37.799999999999997</v>
      </c>
      <c r="G120" s="50">
        <v>3384</v>
      </c>
      <c r="H120" s="42"/>
      <c r="I120" s="43" t="str">
        <f t="shared" si="11"/>
        <v/>
      </c>
    </row>
    <row r="121" ht="15" customHeight="1">
      <c r="A121" s="104" t="s">
        <v>172</v>
      </c>
      <c r="B121" s="51" t="s">
        <v>173</v>
      </c>
      <c r="C121" s="46" t="s">
        <v>12</v>
      </c>
      <c r="D121" s="52">
        <v>5.9500000000000002</v>
      </c>
      <c r="E121" s="48">
        <v>6</v>
      </c>
      <c r="F121" s="84">
        <f t="shared" si="13"/>
        <v>35.700000000000003</v>
      </c>
      <c r="G121" s="50">
        <v>3152</v>
      </c>
      <c r="H121" s="42"/>
      <c r="I121" s="43" t="str">
        <f t="shared" si="11"/>
        <v/>
      </c>
    </row>
    <row r="122" ht="15" customHeight="1">
      <c r="A122" s="104" t="s">
        <v>174</v>
      </c>
      <c r="B122" s="127" t="s">
        <v>17</v>
      </c>
      <c r="C122" s="46" t="s">
        <v>30</v>
      </c>
      <c r="D122" s="52">
        <v>5.9500000000000002</v>
      </c>
      <c r="E122" s="48">
        <v>6</v>
      </c>
      <c r="F122" s="84">
        <f t="shared" si="13"/>
        <v>35.700000000000003</v>
      </c>
      <c r="G122" s="50">
        <v>3381</v>
      </c>
      <c r="H122" s="42"/>
      <c r="I122" s="43" t="str">
        <f t="shared" si="11"/>
        <v/>
      </c>
    </row>
    <row r="123" ht="15" customHeight="1">
      <c r="A123" s="104" t="s">
        <v>175</v>
      </c>
      <c r="B123" s="152"/>
      <c r="C123" s="46" t="s">
        <v>12</v>
      </c>
      <c r="D123" s="52">
        <v>6</v>
      </c>
      <c r="E123" s="48">
        <v>6</v>
      </c>
      <c r="F123" s="84">
        <f t="shared" si="13"/>
        <v>36</v>
      </c>
      <c r="G123" s="50">
        <v>3221</v>
      </c>
      <c r="H123" s="42"/>
      <c r="I123" s="43" t="str">
        <f t="shared" si="11"/>
        <v/>
      </c>
    </row>
    <row r="124" ht="15" customHeight="1">
      <c r="A124" s="104" t="s">
        <v>176</v>
      </c>
      <c r="B124" s="86" t="s">
        <v>72</v>
      </c>
      <c r="C124" s="46" t="s">
        <v>12</v>
      </c>
      <c r="D124" s="60">
        <v>4.5</v>
      </c>
      <c r="E124" s="48">
        <v>12</v>
      </c>
      <c r="F124" s="84">
        <f t="shared" si="13"/>
        <v>54</v>
      </c>
      <c r="G124" s="50">
        <v>3309</v>
      </c>
      <c r="H124" s="42"/>
      <c r="I124" s="43" t="str">
        <f t="shared" si="11"/>
        <v/>
      </c>
    </row>
    <row r="125" ht="15" customHeight="1">
      <c r="A125" s="104" t="s">
        <v>177</v>
      </c>
      <c r="B125" s="127" t="s">
        <v>17</v>
      </c>
      <c r="C125" s="46" t="s">
        <v>12</v>
      </c>
      <c r="D125" s="60">
        <v>6</v>
      </c>
      <c r="E125" s="48">
        <v>6</v>
      </c>
      <c r="F125" s="84">
        <f t="shared" si="13"/>
        <v>36</v>
      </c>
      <c r="G125" s="50">
        <v>3351</v>
      </c>
      <c r="H125" s="42"/>
      <c r="I125" s="43" t="str">
        <f t="shared" si="11"/>
        <v/>
      </c>
    </row>
    <row r="126" ht="15" customHeight="1">
      <c r="A126" s="104" t="s">
        <v>178</v>
      </c>
      <c r="B126" s="153"/>
      <c r="C126" s="154" t="s">
        <v>12</v>
      </c>
      <c r="D126" s="60">
        <v>10.800000000000001</v>
      </c>
      <c r="E126" s="48">
        <v>6</v>
      </c>
      <c r="F126" s="84">
        <f t="shared" si="13"/>
        <v>64.799999999999997</v>
      </c>
      <c r="G126" s="50">
        <v>3376</v>
      </c>
      <c r="H126" s="42"/>
      <c r="I126" s="43" t="str">
        <f t="shared" si="11"/>
        <v/>
      </c>
    </row>
    <row r="127" ht="15" customHeight="1">
      <c r="A127" s="104" t="s">
        <v>179</v>
      </c>
      <c r="B127" s="86" t="s">
        <v>180</v>
      </c>
      <c r="C127" s="154" t="s">
        <v>12</v>
      </c>
      <c r="D127" s="52">
        <v>6.5999999999999996</v>
      </c>
      <c r="E127" s="48">
        <v>12</v>
      </c>
      <c r="F127" s="84">
        <f t="shared" si="13"/>
        <v>79.200000000000003</v>
      </c>
      <c r="G127" s="50">
        <v>2937</v>
      </c>
      <c r="H127" s="42"/>
      <c r="I127" s="43" t="str">
        <f t="shared" si="11"/>
        <v/>
      </c>
    </row>
    <row r="128" s="36" customFormat="1" ht="15" customHeight="1">
      <c r="A128" s="155" t="s">
        <v>181</v>
      </c>
      <c r="B128" s="156"/>
      <c r="C128" s="157"/>
      <c r="D128" s="158"/>
      <c r="E128" s="158"/>
      <c r="F128" s="58"/>
      <c r="G128" s="159"/>
      <c r="H128" s="42"/>
      <c r="I128" s="43" t="str">
        <f t="shared" si="11"/>
        <v/>
      </c>
    </row>
    <row r="129" ht="15" customHeight="1">
      <c r="A129" s="72" t="s">
        <v>182</v>
      </c>
      <c r="B129" s="160"/>
      <c r="C129" s="161" t="s">
        <v>30</v>
      </c>
      <c r="D129" s="60">
        <v>5</v>
      </c>
      <c r="E129" s="162">
        <v>6</v>
      </c>
      <c r="F129" s="103">
        <f>ROUND(D129*E129,1)</f>
        <v>30</v>
      </c>
      <c r="G129" s="66">
        <v>3347</v>
      </c>
      <c r="H129" s="42"/>
      <c r="I129" s="43" t="str">
        <f t="shared" si="11"/>
        <v/>
      </c>
    </row>
    <row r="130" ht="15" customHeight="1">
      <c r="A130" s="44" t="s">
        <v>183</v>
      </c>
      <c r="B130" s="163"/>
      <c r="C130" s="46" t="s">
        <v>30</v>
      </c>
      <c r="D130" s="60">
        <v>5</v>
      </c>
      <c r="E130" s="48">
        <v>6</v>
      </c>
      <c r="F130" s="84">
        <f>ROUND(D130*E130,1)</f>
        <v>30</v>
      </c>
      <c r="G130" s="50">
        <v>1339</v>
      </c>
      <c r="H130" s="42"/>
      <c r="I130" s="43" t="str">
        <f t="shared" si="11"/>
        <v/>
      </c>
    </row>
    <row r="131" ht="15" customHeight="1">
      <c r="A131" s="53" t="s">
        <v>184</v>
      </c>
      <c r="B131" s="164"/>
      <c r="C131" s="54" t="s">
        <v>30</v>
      </c>
      <c r="D131" s="165">
        <v>5.5</v>
      </c>
      <c r="E131" s="166">
        <v>6</v>
      </c>
      <c r="F131" s="167">
        <f>ROUND(D131*E131,1)</f>
        <v>33</v>
      </c>
      <c r="G131" s="119">
        <v>1340</v>
      </c>
      <c r="H131" s="42"/>
      <c r="I131" s="43" t="str">
        <f t="shared" si="11"/>
        <v/>
      </c>
    </row>
    <row r="132" ht="15" customHeight="1">
      <c r="A132" s="62" t="s">
        <v>185</v>
      </c>
      <c r="B132" s="149"/>
      <c r="C132" s="150"/>
      <c r="D132" s="58"/>
      <c r="E132" s="58"/>
      <c r="F132" s="58"/>
      <c r="G132" s="159"/>
      <c r="H132" s="42"/>
      <c r="I132" s="43" t="str">
        <f t="shared" si="11"/>
        <v/>
      </c>
    </row>
    <row r="133" ht="15" customHeight="1">
      <c r="A133" s="168" t="s">
        <v>186</v>
      </c>
      <c r="B133" s="169"/>
      <c r="C133" s="170" t="s">
        <v>30</v>
      </c>
      <c r="D133" s="171">
        <v>7.5</v>
      </c>
      <c r="E133" s="172">
        <v>6</v>
      </c>
      <c r="F133" s="173">
        <f>ROUND(D133*E133,1)</f>
        <v>45</v>
      </c>
      <c r="G133" s="174">
        <v>688</v>
      </c>
      <c r="H133" s="42"/>
      <c r="I133" s="43" t="str">
        <f t="shared" si="11"/>
        <v/>
      </c>
    </row>
    <row r="134" ht="15" customHeight="1">
      <c r="A134" s="62" t="s">
        <v>187</v>
      </c>
      <c r="B134" s="149"/>
      <c r="C134" s="150"/>
      <c r="D134" s="58"/>
      <c r="E134" s="58"/>
      <c r="F134" s="58"/>
      <c r="G134" s="159"/>
      <c r="H134" s="42"/>
      <c r="I134" s="43" t="str">
        <f t="shared" si="11"/>
        <v/>
      </c>
    </row>
    <row r="135" ht="15" customHeight="1">
      <c r="A135" s="168" t="s">
        <v>188</v>
      </c>
      <c r="B135" s="175"/>
      <c r="C135" s="170" t="s">
        <v>12</v>
      </c>
      <c r="D135" s="176">
        <v>14</v>
      </c>
      <c r="E135" s="172">
        <v>1</v>
      </c>
      <c r="F135" s="173">
        <f>ROUND(D135*E135,1)</f>
        <v>14</v>
      </c>
      <c r="G135" s="174">
        <v>3346</v>
      </c>
      <c r="H135" s="42"/>
      <c r="I135" s="43" t="str">
        <f t="shared" si="11"/>
        <v/>
      </c>
    </row>
    <row r="136" ht="17.449999999999999" customHeight="1">
      <c r="C136" s="36"/>
      <c r="D136" s="36"/>
      <c r="E136" s="36"/>
      <c r="F136" s="36"/>
      <c r="G136" s="177"/>
      <c r="H136" s="178">
        <f>SUM(H9:H135)</f>
        <v>0</v>
      </c>
      <c r="I136" s="179">
        <f>SUM(I9:I135)</f>
        <v>0</v>
      </c>
    </row>
    <row r="137" ht="17.449999999999999" customHeight="1">
      <c r="B137" s="180"/>
      <c r="C137" s="36"/>
      <c r="D137" s="181"/>
      <c r="E137" s="181"/>
      <c r="F137" s="181"/>
      <c r="G137" s="182"/>
      <c r="H137" s="183"/>
      <c r="I137" s="184"/>
    </row>
    <row r="138" ht="28.5" customHeight="1">
      <c r="A138" s="185" t="s">
        <v>189</v>
      </c>
      <c r="B138" s="180"/>
      <c r="D138" s="4" t="s">
        <v>190</v>
      </c>
      <c r="E138" s="4"/>
      <c r="F138" s="4"/>
      <c r="G138" s="4"/>
      <c r="H138" s="4"/>
      <c r="I138" s="4"/>
    </row>
    <row r="139" ht="25.5" customHeight="1">
      <c r="A139" s="185" t="s">
        <v>191</v>
      </c>
      <c r="B139" s="180"/>
      <c r="D139" s="3" t="s">
        <v>192</v>
      </c>
      <c r="E139" s="3"/>
      <c r="F139" s="3"/>
      <c r="G139" s="3"/>
      <c r="H139" s="3"/>
      <c r="I139" s="3"/>
    </row>
    <row r="140" ht="23.25" customHeight="1">
      <c r="A140" s="185" t="s">
        <v>193</v>
      </c>
      <c r="B140" s="180"/>
      <c r="D140" s="2" t="s">
        <v>194</v>
      </c>
      <c r="E140" s="2"/>
      <c r="F140" s="2"/>
      <c r="G140" s="2"/>
      <c r="H140" s="2"/>
      <c r="I140" s="2"/>
    </row>
    <row r="141" ht="23.25" customHeight="1">
      <c r="A141" s="186" t="s">
        <v>0</v>
      </c>
      <c r="B141" s="180"/>
      <c r="D141" s="1" t="s">
        <v>195</v>
      </c>
      <c r="E141" s="1"/>
      <c r="F141" s="1"/>
      <c r="G141" s="1"/>
      <c r="H141" s="1"/>
      <c r="I141" s="1"/>
    </row>
    <row r="144" ht="23.25">
      <c r="A144" s="186"/>
    </row>
  </sheetData>
  <mergeCells count="11">
    <mergeCell ref="D141:I141"/>
    <mergeCell ref="D7:F7"/>
    <mergeCell ref="B8:C8"/>
    <mergeCell ref="D138:I138"/>
    <mergeCell ref="D139:I139"/>
    <mergeCell ref="D140:I140"/>
    <mergeCell ref="G1:I1"/>
    <mergeCell ref="D2:E2"/>
    <mergeCell ref="F2:I2"/>
    <mergeCell ref="E3:I3"/>
    <mergeCell ref="E4:I4"/>
  </mergeCells>
  <hyperlinks>
    <hyperlink r:id="rId1" ref="D6"/>
    <hyperlink r:id="rId2" ref="A132"/>
    <hyperlink r:id="rId2" ref="A134"/>
    <hyperlink r:id="rId1" ref="A141"/>
    <hyperlink r:id="rId3" ref="D141"/>
  </hyperlinks>
  <pageMargins left="0.55138888888888904" right="0.39375000000000004" top="0.51180555555555496" bottom="0.43333333333333302" header="0.31527777777777799" footer="0.51181102362204689"/>
  <pageSetup paperSize="9" scale="63" fitToHeight="2" orientation="portrait" horizontalDpi="300" verticalDpi="300"/>
  <headerFooter>
    <oddHeader>&amp;R&amp;"Calibri,Normal"Tarif au &amp;D Page &amp;P/&amp;N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SFV</Company>
  <DocSecurity>0</DocSecurity>
  <HyperlinksChanged>false</HyperlinksChanged>
  <LinksUpToDate>false</LinksUpToDate>
  <ScaleCrop>false</ScaleCrop>
  <SharedDoc>false</SharedDoc>
  <Template/>
  <TotalTime>51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FG</dc:creator>
  <dc:description/>
  <dc:language>fr-FR</dc:language>
  <cp:lastModifiedBy>Catherine CG. GONNET</cp:lastModifiedBy>
  <cp:revision>14</cp:revision>
  <cp:lastPrinted>2024-10-01T17:08:08Z</cp:lastPrinted>
  <dcterms:created xsi:type="dcterms:W3CDTF">2013-11-13T18:44:56Z</dcterms:created>
  <dcterms:modified xsi:type="dcterms:W3CDTF">2024-10-01T17:53:14Z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