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utomne Hiver CE 2025" sheetId="2" r:id="rId1"/>
  </sheets>
  <definedNames>
    <definedName name="_xlnm.Print_Titles" localSheetId="0">'Automne Hiver CE 2025'!$1:$8</definedName>
    <definedName name="_xlnm.Print_Area" localSheetId="0">'Automne Hiver CE 2025'!$A$1:$I$138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2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0" i="2"/>
  <c r="F126" i="2"/>
  <c r="F130" i="2"/>
  <c r="F77" i="2"/>
  <c r="F113" i="2"/>
  <c r="F98" i="2"/>
  <c r="F82" i="2"/>
  <c r="F50" i="2"/>
  <c r="I132" i="2" l="1"/>
  <c r="H5" i="2"/>
  <c r="F131" i="2"/>
  <c r="F129" i="2"/>
  <c r="F128" i="2"/>
  <c r="F127" i="2"/>
  <c r="F124" i="2"/>
  <c r="F122" i="2"/>
  <c r="F120" i="2"/>
  <c r="F119" i="2"/>
  <c r="F118" i="2"/>
  <c r="F117" i="2"/>
  <c r="F115" i="2"/>
  <c r="F114" i="2"/>
  <c r="F112" i="2"/>
  <c r="F111" i="2"/>
  <c r="F110" i="2"/>
  <c r="F109" i="2"/>
  <c r="F108" i="2"/>
  <c r="F106" i="2"/>
  <c r="F105" i="2"/>
  <c r="F104" i="2"/>
  <c r="F103" i="2"/>
  <c r="F102" i="2"/>
  <c r="F101" i="2"/>
  <c r="F100" i="2"/>
  <c r="F99" i="2"/>
  <c r="F96" i="2"/>
  <c r="F95" i="2"/>
  <c r="F94" i="2"/>
  <c r="F93" i="2"/>
  <c r="F92" i="2"/>
  <c r="D91" i="2"/>
  <c r="F91" i="2" s="1"/>
  <c r="F90" i="2"/>
  <c r="F89" i="2"/>
  <c r="F88" i="2"/>
  <c r="F87" i="2"/>
  <c r="F86" i="2"/>
  <c r="F85" i="2"/>
  <c r="F83" i="2"/>
  <c r="F81" i="2"/>
  <c r="F80" i="2"/>
  <c r="F79" i="2"/>
  <c r="F78" i="2"/>
  <c r="F76" i="2"/>
  <c r="F75" i="2"/>
  <c r="F71" i="2"/>
  <c r="F73" i="2"/>
  <c r="F72" i="2"/>
  <c r="F70" i="2"/>
  <c r="F69" i="2"/>
  <c r="F68" i="2"/>
  <c r="F67" i="2"/>
  <c r="F65" i="2"/>
  <c r="F64" i="2"/>
  <c r="F63" i="2"/>
  <c r="F61" i="2"/>
  <c r="F60" i="2"/>
  <c r="F59" i="2"/>
  <c r="F58" i="2"/>
  <c r="F56" i="2"/>
  <c r="F55" i="2"/>
  <c r="F53" i="2"/>
  <c r="F51" i="2"/>
  <c r="F49" i="2"/>
  <c r="F48" i="2"/>
  <c r="F47" i="2"/>
  <c r="F46" i="2"/>
  <c r="F45" i="2"/>
  <c r="F44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8" i="2"/>
  <c r="F27" i="2"/>
  <c r="F26" i="2"/>
  <c r="F25" i="2"/>
  <c r="F24" i="2"/>
  <c r="F22" i="2"/>
  <c r="F21" i="2"/>
  <c r="F19" i="2"/>
  <c r="F18" i="2"/>
  <c r="F17" i="2"/>
  <c r="F16" i="2"/>
  <c r="F14" i="2"/>
  <c r="F13" i="2"/>
  <c r="F12" i="2"/>
  <c r="F11" i="2"/>
  <c r="F10" i="2"/>
  <c r="I9" i="2"/>
  <c r="I5" i="2" l="1"/>
</calcChain>
</file>

<file path=xl/sharedStrings.xml><?xml version="1.0" encoding="utf-8"?>
<sst xmlns="http://schemas.openxmlformats.org/spreadsheetml/2006/main" count="317" uniqueCount="194">
  <si>
    <t>Lien vers Catalogue illustré</t>
  </si>
  <si>
    <t>Vins</t>
  </si>
  <si>
    <t>Spécificités</t>
  </si>
  <si>
    <t>Bouteille</t>
  </si>
  <si>
    <t>x</t>
  </si>
  <si>
    <t>Carton</t>
  </si>
  <si>
    <t>N°Article</t>
  </si>
  <si>
    <t>Total Cartons</t>
  </si>
  <si>
    <t>Montant Total</t>
  </si>
  <si>
    <t>VINS BLANCS SEC</t>
  </si>
  <si>
    <t xml:space="preserve">  HVE3</t>
  </si>
  <si>
    <t>♥♥</t>
  </si>
  <si>
    <t>Château Saint Florin 2023 (Bordeaux Blanc sec)</t>
  </si>
  <si>
    <r>
      <rPr>
        <b/>
        <sz val="10"/>
        <rFont val="Calibri"/>
        <family val="2"/>
        <charset val="1"/>
      </rPr>
      <t xml:space="preserve">Médaille d’Or Macon 2024 / </t>
    </r>
    <r>
      <rPr>
        <b/>
        <sz val="10"/>
        <color rgb="FF008000"/>
        <rFont val="Calibri"/>
        <family val="2"/>
        <charset val="1"/>
      </rPr>
      <t>HVE3</t>
    </r>
  </si>
  <si>
    <t xml:space="preserve">Château Dulas la Gravière 2024 (Entre 2 Mers)                 </t>
  </si>
  <si>
    <t>HVE3</t>
  </si>
  <si>
    <t>♥♥♥</t>
  </si>
  <si>
    <t>Château les Jamnets 2023 (Graves Blanc Sec)</t>
  </si>
  <si>
    <t>VINS ROSÉ</t>
  </si>
  <si>
    <t>Château La Moulière 2023 (Bergerac Rosé)</t>
  </si>
  <si>
    <t>Château Les Bardoulets 2024 (Bergerac Rosé)</t>
  </si>
  <si>
    <t>Coffret NiniZeKid "Balade en Perigord" 2023 (Bergerac Rosé)</t>
  </si>
  <si>
    <t>6 étiquettes différentes du Périgord, HVE3</t>
  </si>
  <si>
    <t>VIN DE FRANCE MERLOT</t>
  </si>
  <si>
    <t>Marquis Louis 2022 Merlot</t>
  </si>
  <si>
    <t>Dispo  mi octobre</t>
  </si>
  <si>
    <t>Amicula de Regnatoris Merlot</t>
  </si>
  <si>
    <t xml:space="preserve"> VINS DU SUD OUEST- CÔTES DE DURAS - BERGERAC</t>
  </si>
  <si>
    <t xml:space="preserve">Domaine de Mazou 2023 (AOP Gaillac )  </t>
  </si>
  <si>
    <t xml:space="preserve">Domaine de Beyssac 2020 L’initial (Côtes Marmandais) </t>
  </si>
  <si>
    <t>Coup de coeur G.Hachette 2023, Vin Bio</t>
  </si>
  <si>
    <t xml:space="preserve">Château Les Roques 2022 ( Côtes de Duras)  </t>
  </si>
  <si>
    <t>Médaille d'Or Paris 2024</t>
  </si>
  <si>
    <t>Château des Templiers 2020 (Bergerac Rouge)</t>
  </si>
  <si>
    <t>Dispo  fin octobre</t>
  </si>
  <si>
    <t>Coffret NiniZeKid "Balade en Perigord" 2022 (Bergerac Rouge)</t>
  </si>
  <si>
    <t>6 étiquettes différentes du Périgord</t>
  </si>
  <si>
    <t>Château Pech Marty 2022  (Pécharmant)</t>
  </si>
  <si>
    <t>BORDEAUX ROUGE</t>
  </si>
  <si>
    <r>
      <rPr>
        <b/>
        <sz val="10"/>
        <rFont val="Calibri"/>
        <family val="2"/>
        <charset val="1"/>
      </rPr>
      <t xml:space="preserve">Château Languissan 2023 </t>
    </r>
    <r>
      <rPr>
        <b/>
        <sz val="10"/>
        <color rgb="FFFF0000"/>
        <rFont val="Calibri"/>
        <family val="2"/>
        <charset val="1"/>
      </rPr>
      <t xml:space="preserve">NEW </t>
    </r>
  </si>
  <si>
    <r>
      <rPr>
        <b/>
        <sz val="10"/>
        <color rgb="FFFF0000"/>
        <rFont val="Calibri"/>
        <family val="2"/>
        <charset val="1"/>
      </rPr>
      <t xml:space="preserve"> </t>
    </r>
    <r>
      <rPr>
        <b/>
        <sz val="10"/>
        <color rgb="FF008000"/>
        <rFont val="Calibri"/>
        <family val="2"/>
        <charset val="1"/>
      </rPr>
      <t>HVE3</t>
    </r>
  </si>
  <si>
    <r>
      <rPr>
        <b/>
        <sz val="10"/>
        <rFont val="Calibri"/>
        <family val="2"/>
        <charset val="1"/>
      </rPr>
      <t xml:space="preserve">Château Rouchereau 2018 </t>
    </r>
    <r>
      <rPr>
        <b/>
        <sz val="10"/>
        <color rgb="FFFF0000"/>
        <rFont val="Calibri"/>
        <family val="2"/>
        <charset val="1"/>
      </rPr>
      <t xml:space="preserve">NEW </t>
    </r>
  </si>
  <si>
    <t xml:space="preserve"> Médaille d'Argent Lyon 2021</t>
  </si>
  <si>
    <t>Château Despondet "Héritage" 2018</t>
  </si>
  <si>
    <t>Médaille d’Argent Lyon 2020</t>
  </si>
  <si>
    <r>
      <rPr>
        <b/>
        <sz val="10"/>
        <rFont val="Calibri"/>
        <family val="2"/>
        <charset val="1"/>
      </rPr>
      <t xml:space="preserve">Château Les Coustets 2020  </t>
    </r>
    <r>
      <rPr>
        <b/>
        <sz val="10"/>
        <color rgb="FFFF0000"/>
        <rFont val="Calibri"/>
        <family val="2"/>
        <charset val="1"/>
      </rPr>
      <t xml:space="preserve">NEW </t>
    </r>
    <r>
      <rPr>
        <b/>
        <sz val="10"/>
        <rFont val="Calibri"/>
        <family val="2"/>
        <charset val="1"/>
      </rPr>
      <t xml:space="preserve">                                         </t>
    </r>
  </si>
  <si>
    <r>
      <rPr>
        <b/>
        <sz val="10"/>
        <rFont val="Calibri"/>
        <family val="2"/>
        <charset val="1"/>
      </rPr>
      <t xml:space="preserve">1 étoile G.Hachette 23, Or Bx22, Or Lyon22 / </t>
    </r>
    <r>
      <rPr>
        <b/>
        <sz val="10"/>
        <color rgb="FF008000"/>
        <rFont val="Calibri"/>
        <family val="2"/>
        <charset val="1"/>
      </rPr>
      <t>HVE3</t>
    </r>
  </si>
  <si>
    <t xml:space="preserve">Château La Borie Tradition 2024    </t>
  </si>
  <si>
    <r>
      <rPr>
        <b/>
        <sz val="10"/>
        <rFont val="Calibri"/>
        <family val="2"/>
        <charset val="1"/>
      </rPr>
      <t xml:space="preserve">Médaille d'Or Paris International Trophy 2025 / </t>
    </r>
    <r>
      <rPr>
        <b/>
        <sz val="10"/>
        <color rgb="FF008000"/>
        <rFont val="Calibri"/>
        <family val="2"/>
        <charset val="1"/>
      </rPr>
      <t>HVE3</t>
    </r>
  </si>
  <si>
    <t>♥</t>
  </si>
  <si>
    <t>L'Authentique "Château Haute Brande" 2020</t>
  </si>
  <si>
    <r>
      <rPr>
        <b/>
        <sz val="10"/>
        <rFont val="Calibri"/>
        <family val="2"/>
        <charset val="1"/>
      </rPr>
      <t>1 étoile Guide Hach. 2024/</t>
    </r>
    <r>
      <rPr>
        <b/>
        <i/>
        <sz val="10"/>
        <rFont val="Calibri"/>
        <family val="2"/>
        <charset val="1"/>
      </rPr>
      <t>Or Amph. bio 2022/</t>
    </r>
    <r>
      <rPr>
        <b/>
        <sz val="10"/>
        <rFont val="Calibri"/>
        <family val="2"/>
        <charset val="1"/>
      </rPr>
      <t>HVE3</t>
    </r>
  </si>
  <si>
    <r>
      <rPr>
        <b/>
        <sz val="10"/>
        <rFont val="Calibri"/>
        <family val="2"/>
        <charset val="1"/>
      </rPr>
      <t>1 étoile Guide Hach. 2023/</t>
    </r>
    <r>
      <rPr>
        <b/>
        <i/>
        <sz val="10"/>
        <rFont val="Calibri"/>
        <family val="2"/>
        <charset val="1"/>
      </rPr>
      <t>Or Lyon 2022/</t>
    </r>
    <r>
      <rPr>
        <b/>
        <sz val="9"/>
        <color rgb="FF008000"/>
        <rFont val="Calibri"/>
        <family val="2"/>
        <charset val="1"/>
      </rPr>
      <t>HVE3</t>
    </r>
  </si>
  <si>
    <r>
      <rPr>
        <b/>
        <sz val="10"/>
        <rFont val="Calibri"/>
        <family val="2"/>
        <charset val="1"/>
      </rPr>
      <t xml:space="preserve">Château la Croix de Liret 2022   </t>
    </r>
    <r>
      <rPr>
        <b/>
        <sz val="10"/>
        <color rgb="FF0070C0"/>
        <rFont val="Calibri"/>
        <family val="2"/>
        <charset val="1"/>
      </rPr>
      <t xml:space="preserve"> </t>
    </r>
    <r>
      <rPr>
        <b/>
        <i/>
        <sz val="10"/>
        <color rgb="FF0070C0"/>
        <rFont val="Calibri"/>
        <family val="2"/>
        <charset val="1"/>
      </rPr>
      <t>(6 Monuments différents)</t>
    </r>
  </si>
  <si>
    <r>
      <rPr>
        <b/>
        <sz val="10"/>
        <color rgb="FF0070C0"/>
        <rFont val="Calibri"/>
        <family val="2"/>
        <charset val="1"/>
      </rPr>
      <t>Spécial Paris 2024 /</t>
    </r>
    <r>
      <rPr>
        <b/>
        <sz val="10"/>
        <color rgb="FFE46C0A"/>
        <rFont val="Calibri"/>
        <family val="2"/>
        <charset val="1"/>
      </rPr>
      <t xml:space="preserve">Caisse Bois/ </t>
    </r>
    <r>
      <rPr>
        <b/>
        <sz val="9"/>
        <color rgb="FF008000"/>
        <rFont val="Calibri"/>
        <family val="2"/>
        <charset val="1"/>
      </rPr>
      <t>HVE3</t>
    </r>
    <r>
      <rPr>
        <b/>
        <sz val="9"/>
        <color rgb="FF00B050"/>
        <rFont val="Calibri"/>
        <family val="2"/>
        <charset val="1"/>
      </rPr>
      <t xml:space="preserve"> /</t>
    </r>
    <r>
      <rPr>
        <b/>
        <sz val="9"/>
        <color rgb="FF000000"/>
        <rFont val="Calibri"/>
        <family val="2"/>
        <charset val="1"/>
      </rPr>
      <t xml:space="preserve"> </t>
    </r>
    <r>
      <rPr>
        <b/>
        <sz val="10"/>
        <color rgb="FF000000"/>
        <rFont val="Calibri"/>
        <family val="2"/>
        <charset val="1"/>
      </rPr>
      <t>Or Lyon 2023</t>
    </r>
  </si>
  <si>
    <t>Château Naudin "Cuvée Prestige" 2020</t>
  </si>
  <si>
    <t>Médaille d’Argent Paris 2022</t>
  </si>
  <si>
    <t>Château Naudin "Héritage" 2018</t>
  </si>
  <si>
    <t>Magnum(1,5l)</t>
  </si>
  <si>
    <t>BORDEAUX SUPERIEUR</t>
  </si>
  <si>
    <t>Château Ligey 2019</t>
  </si>
  <si>
    <t xml:space="preserve">Château Lalène 2022  </t>
  </si>
  <si>
    <r>
      <rPr>
        <b/>
        <sz val="10"/>
        <rFont val="Calibri"/>
        <family val="2"/>
        <charset val="1"/>
      </rPr>
      <t xml:space="preserve">Médaille de Bronze Paris 2024 / </t>
    </r>
    <r>
      <rPr>
        <b/>
        <sz val="9"/>
        <color rgb="FF008000"/>
        <rFont val="Calibri"/>
        <family val="2"/>
        <charset val="1"/>
      </rPr>
      <t>HVE3</t>
    </r>
  </si>
  <si>
    <t xml:space="preserve">Château Lalène "Bois de la Tour" 2022  </t>
  </si>
  <si>
    <r>
      <rPr>
        <b/>
        <sz val="10"/>
        <color rgb="FFE46C0A"/>
        <rFont val="Calibri"/>
        <family val="2"/>
        <charset val="1"/>
      </rPr>
      <t>demi (37,5cl)</t>
    </r>
    <r>
      <rPr>
        <b/>
        <sz val="10"/>
        <rFont val="Calibri"/>
        <family val="2"/>
        <charset val="1"/>
      </rPr>
      <t xml:space="preserve"> Médaille de Bronze Paris 2024/ </t>
    </r>
    <r>
      <rPr>
        <b/>
        <sz val="9"/>
        <color rgb="FF008000"/>
        <rFont val="Calibri"/>
        <family val="2"/>
        <charset val="1"/>
      </rPr>
      <t>HVE3</t>
    </r>
  </si>
  <si>
    <t>Château La Borie "Bois de La Tour" 2022</t>
  </si>
  <si>
    <r>
      <rPr>
        <b/>
        <sz val="10"/>
        <color rgb="FFE46C0A"/>
        <rFont val="Calibri"/>
        <family val="2"/>
        <charset val="1"/>
      </rPr>
      <t>Magnum (1,5l)</t>
    </r>
    <r>
      <rPr>
        <b/>
        <sz val="10"/>
        <rFont val="Calibri"/>
        <family val="2"/>
        <charset val="1"/>
      </rPr>
      <t xml:space="preserve"> / Méd. Bronze Mâcon 2023/</t>
    </r>
    <r>
      <rPr>
        <b/>
        <sz val="9"/>
        <color rgb="FF008000"/>
        <rFont val="Calibri"/>
        <family val="2"/>
        <charset val="1"/>
      </rPr>
      <t>HVE3</t>
    </r>
  </si>
  <si>
    <t>Château Parralot 2023</t>
  </si>
  <si>
    <r>
      <rPr>
        <b/>
        <sz val="10"/>
        <color rgb="FF000000"/>
        <rFont val="Calibri"/>
        <family val="2"/>
        <charset val="1"/>
      </rPr>
      <t>Médaille d'Argent Macon 2024,</t>
    </r>
    <r>
      <rPr>
        <b/>
        <sz val="10"/>
        <color rgb="FF127622"/>
        <rFont val="Calibri"/>
        <family val="2"/>
        <charset val="1"/>
      </rPr>
      <t xml:space="preserve"> HVE3</t>
    </r>
  </si>
  <si>
    <t>Château Majoureau 2023</t>
  </si>
  <si>
    <t>Médaille d’Argent Mâcon 2024 / HVE3</t>
  </si>
  <si>
    <r>
      <rPr>
        <b/>
        <sz val="10"/>
        <rFont val="Calibri"/>
        <family val="2"/>
        <charset val="1"/>
      </rPr>
      <t xml:space="preserve">Château Castenet Terres de Guennec 2019 </t>
    </r>
    <r>
      <rPr>
        <b/>
        <sz val="10"/>
        <color rgb="FFFF0000"/>
        <rFont val="Calibri"/>
        <family val="2"/>
        <charset val="1"/>
      </rPr>
      <t>NEW</t>
    </r>
  </si>
  <si>
    <r>
      <rPr>
        <b/>
        <sz val="10"/>
        <color rgb="FF000000"/>
        <rFont val="Calibri"/>
        <family val="2"/>
        <charset val="1"/>
      </rPr>
      <t>Guide Hachette 2022,</t>
    </r>
    <r>
      <rPr>
        <b/>
        <sz val="10"/>
        <color rgb="FF127622"/>
        <rFont val="Calibri"/>
        <family val="2"/>
        <charset val="1"/>
      </rPr>
      <t xml:space="preserve"> HVE3</t>
    </r>
  </si>
  <si>
    <r>
      <rPr>
        <b/>
        <sz val="10"/>
        <rFont val="Calibri"/>
        <family val="2"/>
        <charset val="1"/>
      </rPr>
      <t xml:space="preserve">Château Chevalier Larquey 2015 </t>
    </r>
    <r>
      <rPr>
        <b/>
        <sz val="10"/>
        <color rgb="FFFF0000"/>
        <rFont val="Calibri"/>
        <family val="2"/>
        <charset val="1"/>
      </rPr>
      <t>NEW</t>
    </r>
  </si>
  <si>
    <t>Caisse bois</t>
  </si>
  <si>
    <t>SAINTE FOY CÔTES DE BORDEAUX</t>
  </si>
  <si>
    <t xml:space="preserve">Château L'Enclos "Réserve du Lion" 2020  </t>
  </si>
  <si>
    <r>
      <rPr>
        <b/>
        <sz val="10"/>
        <rFont val="Calibri"/>
        <family val="2"/>
        <charset val="1"/>
      </rPr>
      <t xml:space="preserve">Guide Hachette 2023/ </t>
    </r>
    <r>
      <rPr>
        <b/>
        <sz val="9"/>
        <color rgb="FF008000"/>
        <rFont val="Calibri"/>
        <family val="2"/>
        <charset val="1"/>
      </rPr>
      <t>HVE3</t>
    </r>
  </si>
  <si>
    <t>CASTILLON CÔTES DE BORDEAUX</t>
  </si>
  <si>
    <t>Château Quatre Rieux 2020</t>
  </si>
  <si>
    <t xml:space="preserve"> Vin Bio</t>
  </si>
  <si>
    <t xml:space="preserve">Château Lavergnotte 2019 </t>
  </si>
  <si>
    <t>BLAYE CÔTES DE BORDEAUX</t>
  </si>
  <si>
    <t>Château La Motte Bailan "Haut Favier" 2022</t>
  </si>
  <si>
    <r>
      <rPr>
        <b/>
        <sz val="10"/>
        <rFont val="Calibri"/>
        <family val="2"/>
        <charset val="1"/>
      </rPr>
      <t>Or Gilbert &amp; Gaillard 2024 /</t>
    </r>
    <r>
      <rPr>
        <b/>
        <sz val="10"/>
        <color rgb="FF008000"/>
        <rFont val="Calibri"/>
        <family val="2"/>
        <charset val="1"/>
      </rPr>
      <t>HVE3</t>
    </r>
  </si>
  <si>
    <t>Château Le Joncieux Réserve Spéciale 2020</t>
  </si>
  <si>
    <r>
      <rPr>
        <b/>
        <sz val="10"/>
        <rFont val="Calibri"/>
        <family val="2"/>
        <charset val="1"/>
      </rPr>
      <t xml:space="preserve">Médaille d’Or Lyon 2023 / </t>
    </r>
    <r>
      <rPr>
        <b/>
        <sz val="10"/>
        <color rgb="FF008000"/>
        <rFont val="Calibri"/>
        <family val="2"/>
        <charset val="1"/>
      </rPr>
      <t>HVE3</t>
    </r>
  </si>
  <si>
    <t>Tableau de Chasse "Château Terrier de Millepied" 2020</t>
  </si>
  <si>
    <t>Château Fombrion 2022</t>
  </si>
  <si>
    <r>
      <rPr>
        <b/>
        <sz val="10"/>
        <rFont val="Calibri"/>
        <family val="2"/>
        <charset val="1"/>
      </rPr>
      <t xml:space="preserve">Médaille d'Or Feminalise 2023 / </t>
    </r>
    <r>
      <rPr>
        <b/>
        <sz val="10"/>
        <color rgb="FF008000"/>
        <rFont val="Calibri"/>
        <family val="2"/>
        <charset val="1"/>
      </rPr>
      <t>HVE3</t>
    </r>
  </si>
  <si>
    <r>
      <rPr>
        <b/>
        <i/>
        <sz val="12"/>
        <color rgb="FFFF6600"/>
        <rFont val="Calibri"/>
        <family val="2"/>
        <charset val="1"/>
      </rPr>
      <t>♥♥</t>
    </r>
    <r>
      <rPr>
        <b/>
        <sz val="12"/>
        <color rgb="FFFF6600"/>
        <rFont val="Calibri"/>
        <family val="2"/>
        <charset val="1"/>
      </rPr>
      <t>♥</t>
    </r>
  </si>
  <si>
    <t>CÔTES DE BOURG</t>
  </si>
  <si>
    <t>Or Gilbert et Gaillard 2023</t>
  </si>
  <si>
    <t>Château Les Tuileries de Lansac 2022</t>
  </si>
  <si>
    <r>
      <rPr>
        <b/>
        <sz val="10"/>
        <color rgb="FF000000"/>
        <rFont val="Calibri"/>
        <family val="2"/>
        <charset val="1"/>
      </rPr>
      <t xml:space="preserve">Or Gilbert et Gaillard 2022 / </t>
    </r>
    <r>
      <rPr>
        <b/>
        <sz val="10"/>
        <color rgb="FF008000"/>
        <rFont val="Calibri"/>
        <family val="2"/>
        <charset val="1"/>
      </rPr>
      <t>Vin bio</t>
    </r>
  </si>
  <si>
    <t>GRAVES - FRONSAC</t>
  </si>
  <si>
    <r>
      <rPr>
        <b/>
        <sz val="10"/>
        <rFont val="Calibri"/>
        <family val="2"/>
        <charset val="1"/>
      </rPr>
      <t>Méd. d’Argent Challenge International 2022/</t>
    </r>
    <r>
      <rPr>
        <b/>
        <sz val="10"/>
        <color rgb="FF008000"/>
        <rFont val="Calibri"/>
        <family val="2"/>
        <charset val="1"/>
      </rPr>
      <t>HVE3</t>
    </r>
  </si>
  <si>
    <t>Château Le Pas du Vent 2022 (Graves)</t>
  </si>
  <si>
    <r>
      <rPr>
        <b/>
        <sz val="10"/>
        <color rgb="FF000000"/>
        <rFont val="Calibri"/>
        <family val="2"/>
        <charset val="1"/>
      </rPr>
      <t>Or Gilbert et Gaillard 2024 /</t>
    </r>
    <r>
      <rPr>
        <b/>
        <sz val="10"/>
        <color rgb="FF008000"/>
        <rFont val="Calibri"/>
        <family val="2"/>
        <charset val="1"/>
      </rPr>
      <t xml:space="preserve"> HVE3</t>
    </r>
  </si>
  <si>
    <t>Château Le Bourdillot "Séduction" 2020 (Graves)</t>
  </si>
  <si>
    <t xml:space="preserve">2 *Guide Hachette 2024 / Or Mâcon 2023 / HVE3 </t>
  </si>
  <si>
    <t>Royal Pommeray "Château Haut-Gayat" 2020</t>
  </si>
  <si>
    <t>Château Espiot 2020 (Pessac Léognan)</t>
  </si>
  <si>
    <r>
      <rPr>
        <b/>
        <sz val="10"/>
        <color rgb="FFE46C0A"/>
        <rFont val="Calibri"/>
        <family val="2"/>
        <charset val="1"/>
      </rPr>
      <t xml:space="preserve">Caisse bois </t>
    </r>
    <r>
      <rPr>
        <b/>
        <sz val="10"/>
        <rFont val="Calibri"/>
        <family val="2"/>
        <charset val="1"/>
      </rPr>
      <t>/</t>
    </r>
    <r>
      <rPr>
        <b/>
        <sz val="10"/>
        <color rgb="FF4F6228"/>
        <rFont val="Calibri"/>
        <family val="2"/>
        <charset val="1"/>
      </rPr>
      <t xml:space="preserve"> </t>
    </r>
    <r>
      <rPr>
        <b/>
        <sz val="10"/>
        <color rgb="FF008000"/>
        <rFont val="Calibri"/>
        <family val="2"/>
        <charset val="1"/>
      </rPr>
      <t xml:space="preserve"> Vin Bio</t>
    </r>
  </si>
  <si>
    <t>Pavillon des Charmes 2020 (Pessac Léognan)</t>
  </si>
  <si>
    <t>RÉGION SAINT-EMILION</t>
  </si>
  <si>
    <t xml:space="preserve">Château Grand Bossuet 2023 ( Lalande Pomerol) </t>
  </si>
  <si>
    <t xml:space="preserve"> Caisse bois</t>
  </si>
  <si>
    <t>Château Blanchon 2020 (Lussac Saint Emilion)</t>
  </si>
  <si>
    <t>Méd. d’Argent Bordeaux 2023/Argent Elle à Table</t>
  </si>
  <si>
    <t xml:space="preserve">Château Blanchon 2020 (Lussac Saint Emilion)   </t>
  </si>
  <si>
    <t>Château La Croix de Mouchet 2019 (Montagne Saint Emilion)</t>
  </si>
  <si>
    <r>
      <rPr>
        <b/>
        <sz val="10"/>
        <rFont val="Calibri"/>
        <family val="2"/>
        <charset val="1"/>
      </rPr>
      <t xml:space="preserve">Médaille de Bronze Bordeaux 2022 / </t>
    </r>
    <r>
      <rPr>
        <b/>
        <sz val="10"/>
        <color rgb="FF008000"/>
        <rFont val="Calibri"/>
        <family val="2"/>
        <charset val="1"/>
      </rPr>
      <t>HVE3</t>
    </r>
  </si>
  <si>
    <t>Château Le Destrier 2023  (Saint Emilion Grand Cru)</t>
  </si>
  <si>
    <t xml:space="preserve">  </t>
  </si>
  <si>
    <t>Château Puy Razac 2022  (Saint Emilion Grand Cru)</t>
  </si>
  <si>
    <t xml:space="preserve">RÉGION MÉDOC </t>
  </si>
  <si>
    <t>Château Balirac 2023 (Médoc "Vieilles Vignes")</t>
  </si>
  <si>
    <r>
      <rPr>
        <b/>
        <sz val="10"/>
        <rFont val="Calibri"/>
        <family val="2"/>
        <charset val="1"/>
      </rPr>
      <t>Or Gilbert et Gaillard 2024</t>
    </r>
    <r>
      <rPr>
        <b/>
        <sz val="10"/>
        <color rgb="FF008000"/>
        <rFont val="Calibri"/>
        <family val="2"/>
        <charset val="1"/>
      </rPr>
      <t xml:space="preserve"> </t>
    </r>
    <r>
      <rPr>
        <b/>
        <sz val="10"/>
        <color rgb="FF000000"/>
        <rFont val="Calibri"/>
        <family val="2"/>
        <charset val="1"/>
      </rPr>
      <t>/</t>
    </r>
    <r>
      <rPr>
        <b/>
        <sz val="10"/>
        <color rgb="FF008000"/>
        <rFont val="Calibri"/>
        <family val="2"/>
        <charset val="1"/>
      </rPr>
      <t xml:space="preserve"> HVE3</t>
    </r>
  </si>
  <si>
    <t>Château Balirac 2023 (Médoc " Vieilles Vignes")</t>
  </si>
  <si>
    <r>
      <rPr>
        <b/>
        <sz val="10"/>
        <color rgb="FFE46C0A"/>
        <rFont val="Calibri"/>
        <family val="2"/>
        <charset val="1"/>
      </rPr>
      <t>Mag. (1,5l)</t>
    </r>
    <r>
      <rPr>
        <b/>
        <sz val="10"/>
        <rFont val="Calibri"/>
        <family val="2"/>
        <charset val="1"/>
      </rPr>
      <t xml:space="preserve"> / Or Gilbert et Gaillard 2022 / </t>
    </r>
    <r>
      <rPr>
        <b/>
        <sz val="10"/>
        <color rgb="FF008000"/>
        <rFont val="Calibri"/>
        <family val="2"/>
        <charset val="1"/>
      </rPr>
      <t>HVE3</t>
    </r>
  </si>
  <si>
    <t>Tableau de Chasse "Château Balirac" 2023 (Médoc "V. Vignes")</t>
  </si>
  <si>
    <r>
      <rPr>
        <b/>
        <sz val="10"/>
        <color rgb="FFE46C0A"/>
        <rFont val="Calibri"/>
        <family val="2"/>
        <charset val="1"/>
      </rPr>
      <t xml:space="preserve">Caisse bois </t>
    </r>
    <r>
      <rPr>
        <b/>
        <sz val="10"/>
        <color rgb="FF000000"/>
        <rFont val="Calibri"/>
        <family val="2"/>
        <charset val="1"/>
      </rPr>
      <t xml:space="preserve">/ </t>
    </r>
    <r>
      <rPr>
        <b/>
        <sz val="10"/>
        <color rgb="FF008000"/>
        <rFont val="Calibri"/>
        <family val="2"/>
        <charset val="1"/>
      </rPr>
      <t>HVE3</t>
    </r>
  </si>
  <si>
    <t xml:space="preserve">Château La Pirouette 2020 (Médoc Cru Bourgeois)  </t>
  </si>
  <si>
    <t>Médaille d'Or Lyon 2025</t>
  </si>
  <si>
    <r>
      <rPr>
        <b/>
        <sz val="10"/>
        <color rgb="FF000000"/>
        <rFont val="Calibri"/>
        <family val="2"/>
        <charset val="1"/>
      </rPr>
      <t>Médaille d'Or Lyon 2025 /</t>
    </r>
    <r>
      <rPr>
        <b/>
        <sz val="10"/>
        <color rgb="FFE46C0A"/>
        <rFont val="Calibri"/>
        <family val="2"/>
        <charset val="1"/>
      </rPr>
      <t xml:space="preserve"> Caisse bois</t>
    </r>
  </si>
  <si>
    <t>Château Haut Beyzac 2022 (Haut Médoc Cru Bourgeois)</t>
  </si>
  <si>
    <r>
      <rPr>
        <b/>
        <sz val="10"/>
        <rFont val="Calibri"/>
        <family val="2"/>
        <charset val="1"/>
      </rPr>
      <t xml:space="preserve">Médaille d’Or Paris 2024/ </t>
    </r>
    <r>
      <rPr>
        <b/>
        <sz val="10"/>
        <color rgb="FF008000"/>
        <rFont val="Calibri"/>
        <family val="2"/>
        <charset val="1"/>
      </rPr>
      <t>HVE3</t>
    </r>
  </si>
  <si>
    <r>
      <rPr>
        <b/>
        <sz val="10"/>
        <color rgb="FFE46C0A"/>
        <rFont val="Calibri"/>
        <family val="2"/>
        <charset val="1"/>
      </rPr>
      <t xml:space="preserve">Caisse bois </t>
    </r>
    <r>
      <rPr>
        <b/>
        <sz val="10"/>
        <color rgb="FF000000"/>
        <rFont val="Calibri"/>
        <family val="2"/>
        <charset val="1"/>
      </rPr>
      <t>/ Médaille d’Or Paris 2024/</t>
    </r>
    <r>
      <rPr>
        <b/>
        <sz val="10"/>
        <color rgb="FFE46C0A"/>
        <rFont val="Calibri"/>
        <family val="2"/>
        <charset val="1"/>
      </rPr>
      <t xml:space="preserve"> </t>
    </r>
    <r>
      <rPr>
        <b/>
        <sz val="10"/>
        <color rgb="FF008000"/>
        <rFont val="Calibri"/>
        <family val="2"/>
        <charset val="1"/>
      </rPr>
      <t>HVE3</t>
    </r>
  </si>
  <si>
    <t xml:space="preserve">Château Plantier Rose 2020 (Saint Estèphe) </t>
  </si>
  <si>
    <t>Médaille d’Or Lyon 2022</t>
  </si>
  <si>
    <t>Tronquoy de Saint Anne 2016 (Saint Estèphe)</t>
  </si>
  <si>
    <t>Château Laroque 2018 (Margaux)</t>
  </si>
  <si>
    <t>M de Moulin Riche 2017 (Saint Julien)</t>
  </si>
  <si>
    <r>
      <rPr>
        <b/>
        <sz val="10"/>
        <rFont val="Calibri"/>
        <family val="2"/>
        <charset val="1"/>
      </rPr>
      <t xml:space="preserve">Dauphin de Grand Puy Ducasse 2017 (Pauillac) </t>
    </r>
    <r>
      <rPr>
        <b/>
        <sz val="10"/>
        <color rgb="FFFF0000"/>
        <rFont val="Calibri"/>
        <family val="2"/>
        <charset val="1"/>
      </rPr>
      <t xml:space="preserve">Stock limité </t>
    </r>
  </si>
  <si>
    <t>MOELLEUX</t>
  </si>
  <si>
    <t>L'Abeille des Tuileries (IGP Côtes de Gascogne)</t>
  </si>
  <si>
    <t>Cépage Gros Manseg</t>
  </si>
  <si>
    <t>Haute Brande Marquis du tertre 2024 (CBM)</t>
  </si>
  <si>
    <t>Château Les Bardoulets 2023 (CBM)</t>
  </si>
  <si>
    <t xml:space="preserve"> demi (37,5cl)</t>
  </si>
  <si>
    <t>Château La Moulière (Black Label) 2024 (CBM)</t>
  </si>
  <si>
    <t>Château La Borie Tradition 2023 ( Bordeaux Moelleux )</t>
  </si>
  <si>
    <r>
      <rPr>
        <b/>
        <sz val="10"/>
        <color rgb="FF008000"/>
        <rFont val="Calibri"/>
        <family val="2"/>
        <charset val="1"/>
      </rPr>
      <t>HVE3</t>
    </r>
    <r>
      <rPr>
        <b/>
        <sz val="10"/>
        <color rgb="FF000000"/>
        <rFont val="Calibri"/>
        <family val="2"/>
        <charset val="1"/>
      </rPr>
      <t xml:space="preserve"> / Or Gilbert et Gaillard 2024 non posée</t>
    </r>
  </si>
  <si>
    <t>Château La Borie Tradition 2024 ( Bordeaux Moelleux )</t>
  </si>
  <si>
    <t>Château Vaccant 2024 ( Bordeaux Moelleux )</t>
  </si>
  <si>
    <t>LIQUOREUX</t>
  </si>
  <si>
    <r>
      <rPr>
        <b/>
        <sz val="10"/>
        <rFont val="Calibri"/>
        <family val="2"/>
        <charset val="1"/>
      </rPr>
      <t xml:space="preserve">Château de Rouquette 2018  (Loupiac)   </t>
    </r>
    <r>
      <rPr>
        <b/>
        <sz val="10"/>
        <color rgb="FFFF0000"/>
        <rFont val="Calibri"/>
        <family val="2"/>
        <charset val="1"/>
      </rPr>
      <t xml:space="preserve">                           </t>
    </r>
  </si>
  <si>
    <t>Médaille d’Or Challenge International du Vin 2024</t>
  </si>
  <si>
    <t>Château Miqueu Bel Air 2023 (Loupiac)</t>
  </si>
  <si>
    <t>Château Roche Cave 2023 (Sainte Croix du Mont)</t>
  </si>
  <si>
    <t>Château Haute Fonrousse 2023 (Monbazillac)</t>
  </si>
  <si>
    <t>demi (37,5cl)</t>
  </si>
  <si>
    <t>Château Les Cailloux 2023 (Monbazillac)</t>
  </si>
  <si>
    <t>Château Quincarnon 2023 (Sauternes)</t>
  </si>
  <si>
    <t>Château Quincarnon 2016 (Sauternes)</t>
  </si>
  <si>
    <r>
      <rPr>
        <b/>
        <sz val="10"/>
        <color rgb="FFE46C0A"/>
        <rFont val="Calibri"/>
        <family val="2"/>
        <charset val="1"/>
      </rPr>
      <t>demi (37,5cl)</t>
    </r>
    <r>
      <rPr>
        <b/>
        <sz val="10"/>
        <rFont val="Calibri"/>
        <family val="2"/>
        <charset val="1"/>
      </rPr>
      <t xml:space="preserve"> / Argent Vinalies Nat. 2021</t>
    </r>
  </si>
  <si>
    <t>MOUSSEUX Méthode Traditionnelle</t>
  </si>
  <si>
    <t xml:space="preserve">Prosecco "Ducalis » Extra Dry Blanc                                 </t>
  </si>
  <si>
    <t xml:space="preserve">Prosecco "Ducalis » Extra Dry Rosé                                 </t>
  </si>
  <si>
    <t>La Sauvagine des Bardoulets Blanc</t>
  </si>
  <si>
    <t>La Sauvagine des Bardoulets Rosé</t>
  </si>
  <si>
    <t>PORTO</t>
  </si>
  <si>
    <t>Porto Lança Tawny</t>
  </si>
  <si>
    <t>COFFRETS FIN D’ANNÉE</t>
  </si>
  <si>
    <t>- Par carton complet de 6 ou 12 bouteilles</t>
  </si>
  <si>
    <t>SAINTE FOY VINS</t>
  </si>
  <si>
    <r>
      <rPr>
        <b/>
        <sz val="11"/>
        <rFont val="Calibri"/>
        <family val="2"/>
        <charset val="1"/>
      </rPr>
      <t>-</t>
    </r>
    <r>
      <rPr>
        <b/>
        <u/>
        <sz val="11"/>
        <rFont val="Calibri"/>
        <family val="2"/>
        <charset val="1"/>
      </rPr>
      <t>Prix Départ Pineuilh</t>
    </r>
    <r>
      <rPr>
        <b/>
        <sz val="11"/>
        <rFont val="Calibri"/>
        <family val="2"/>
        <charset val="1"/>
      </rPr>
      <t>TVA incluse (20 %) / Tarif de transport à la demande</t>
    </r>
  </si>
  <si>
    <t>103 Rue Jean Moulin, BP 26, 33220 PINEUILH</t>
  </si>
  <si>
    <t xml:space="preserve">- Sauf vente et sans engagement </t>
  </si>
  <si>
    <t>Tel : 05 57 46 32 00  Fax : 05 57 46 53 12</t>
  </si>
  <si>
    <t>Email : tarifce.sfv@gmail.com</t>
  </si>
  <si>
    <r>
      <rPr>
        <b/>
        <sz val="10"/>
        <color rgb="FF000000"/>
        <rFont val="Calibri"/>
        <family val="2"/>
        <charset val="1"/>
      </rPr>
      <t>Argent Gilbert &amp; Gaillard 2025/</t>
    </r>
    <r>
      <rPr>
        <b/>
        <sz val="10"/>
        <color rgb="FFFF0000"/>
        <rFont val="Calibri"/>
        <family val="2"/>
        <charset val="1"/>
      </rPr>
      <t xml:space="preserve"> </t>
    </r>
    <r>
      <rPr>
        <b/>
        <sz val="10"/>
        <color rgb="FF008000"/>
        <rFont val="Calibri"/>
        <family val="2"/>
        <charset val="1"/>
      </rPr>
      <t>HVE3</t>
    </r>
  </si>
  <si>
    <r>
      <rPr>
        <b/>
        <sz val="10"/>
        <rFont val="Calibri"/>
        <family val="2"/>
        <charset val="1"/>
      </rPr>
      <t xml:space="preserve">Château La Croix de Pawlowski 2019        </t>
    </r>
    <r>
      <rPr>
        <b/>
        <sz val="10"/>
        <color rgb="FFFF0000"/>
        <rFont val="Calibri"/>
        <family val="2"/>
        <charset val="1"/>
      </rPr>
      <t>Stock limité</t>
    </r>
  </si>
  <si>
    <t>COFFRET TABLEAU DE CHASSE</t>
  </si>
  <si>
    <t>Tableau de Chasse (AOC Blaye Côtes de Bordeaux 2020/AOC Médoc 2022)</t>
  </si>
  <si>
    <t xml:space="preserve"> Les Bardoulets "Château la Moulière" 2023 (Bergerac Blanc sec)</t>
  </si>
  <si>
    <t>Château la Moulière" 2023 (Bergerac Blanc sec)</t>
  </si>
  <si>
    <t>Château Le Bourdiley 2024 (Bordeaux Rosé)</t>
  </si>
  <si>
    <t>Caisse Bois</t>
  </si>
  <si>
    <t>Château de Boyer "Cuvée Tradition" 2018</t>
  </si>
  <si>
    <r>
      <t xml:space="preserve">Magnum / </t>
    </r>
    <r>
      <rPr>
        <b/>
        <sz val="10"/>
        <rFont val="Calibri"/>
        <family val="2"/>
      </rPr>
      <t>Méd. d’Argent Bordeaux 2023/Argent Elle à Table</t>
    </r>
  </si>
  <si>
    <r>
      <t>Château Melin 2022 ( Saint Emilion)</t>
    </r>
    <r>
      <rPr>
        <b/>
        <sz val="10"/>
        <rFont val="Calibri"/>
        <family val="2"/>
        <charset val="1"/>
      </rPr>
      <t xml:space="preserve">    </t>
    </r>
  </si>
  <si>
    <t>Coffret NiniZeKid "Balade en Perigord" 2024 (CBM)</t>
  </si>
  <si>
    <t xml:space="preserve">Château Haut Peyruguet 2020 </t>
  </si>
  <si>
    <r>
      <t xml:space="preserve">Coffret 2 bouteilles </t>
    </r>
    <r>
      <rPr>
        <b/>
        <sz val="10"/>
        <color rgb="FFC00000"/>
        <rFont val="Calibri"/>
        <family val="2"/>
      </rPr>
      <t>« Bx &amp; Côtes MDC Médaillés »</t>
    </r>
    <r>
      <rPr>
        <b/>
        <sz val="10"/>
        <color rgb="FF000000"/>
        <rFont val="Calibri"/>
        <family val="2"/>
        <charset val="1"/>
      </rPr>
      <t> : Le Bourdiley (rouge) 2023  / Tuileries de Lansac 2023</t>
    </r>
  </si>
  <si>
    <r>
      <t xml:space="preserve">Coffret 2 bouteilles </t>
    </r>
    <r>
      <rPr>
        <b/>
        <sz val="10"/>
        <color rgb="FFC00000"/>
        <rFont val="Calibri"/>
        <family val="2"/>
      </rPr>
      <t>« Spécial Guide Hachette »</t>
    </r>
    <r>
      <rPr>
        <b/>
        <sz val="10"/>
        <color rgb="FF000000"/>
        <rFont val="Calibri"/>
        <family val="2"/>
        <charset val="1"/>
      </rPr>
      <t> : Valade 2020 /  L’Enclos 2020</t>
    </r>
  </si>
  <si>
    <r>
      <t xml:space="preserve">Coffret 2 bouteilles </t>
    </r>
    <r>
      <rPr>
        <b/>
        <sz val="10"/>
        <color rgb="FFC00000"/>
        <rFont val="Calibri"/>
        <family val="2"/>
      </rPr>
      <t>« Bx &amp; Côtes MDC  Médaillées »</t>
    </r>
    <r>
      <rPr>
        <b/>
        <sz val="10"/>
        <color rgb="FF000000"/>
        <rFont val="Calibri"/>
        <family val="2"/>
        <charset val="1"/>
      </rPr>
      <t> : Les Coustets 2020 /  Fombrion 2022</t>
    </r>
  </si>
  <si>
    <r>
      <t>Coffret 2 bouteilles</t>
    </r>
    <r>
      <rPr>
        <b/>
        <sz val="10"/>
        <color rgb="FFFF0000"/>
        <rFont val="Calibri"/>
        <family val="2"/>
        <charset val="1"/>
      </rPr>
      <t xml:space="preserve"> </t>
    </r>
    <r>
      <rPr>
        <b/>
        <sz val="10"/>
        <color rgb="FFC00000"/>
        <rFont val="Calibri"/>
        <family val="2"/>
      </rPr>
      <t>«  Duo Prestige Fêtes »</t>
    </r>
    <r>
      <rPr>
        <b/>
        <sz val="10"/>
        <color rgb="FF000000"/>
        <rFont val="Calibri"/>
        <family val="2"/>
        <charset val="1"/>
      </rPr>
      <t> : Pirouette 2020 / Rouquette 2018</t>
    </r>
  </si>
  <si>
    <r>
      <t xml:space="preserve">Coffret 3 bouteilles </t>
    </r>
    <r>
      <rPr>
        <b/>
        <sz val="10"/>
        <color rgb="FFC00000"/>
        <rFont val="Calibri"/>
        <family val="2"/>
      </rPr>
      <t>«  Spécial Repas de Fêtes »</t>
    </r>
    <r>
      <rPr>
        <b/>
        <sz val="10"/>
        <color rgb="FF000000"/>
        <rFont val="Calibri"/>
        <family val="2"/>
        <charset val="1"/>
      </rPr>
      <t> :  St Florin 2023 / Blanchon 2020 / Abeilles des Tuileries</t>
    </r>
  </si>
  <si>
    <r>
      <t xml:space="preserve">Coffret 3 bouteilles </t>
    </r>
    <r>
      <rPr>
        <b/>
        <sz val="10"/>
        <color rgb="FFC00000"/>
        <rFont val="Calibri"/>
        <family val="2"/>
      </rPr>
      <t>«  Prestige »</t>
    </r>
    <r>
      <rPr>
        <b/>
        <sz val="10"/>
        <color rgb="FF000000"/>
        <rFont val="Calibri"/>
        <family val="2"/>
        <charset val="1"/>
      </rPr>
      <t> :  Haut Beyzac 2022 /Grand Bossuet 2023 / Puy Razac 2022</t>
    </r>
  </si>
  <si>
    <t xml:space="preserve">Or Gilbert et Gaillard 2025 </t>
  </si>
  <si>
    <t>Château Le Bourdiley 2023</t>
  </si>
  <si>
    <t xml:space="preserve">Château Magondeau 2020 ( Fronsac)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</si>
</sst>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Cartons&quot;"/>
    <numFmt numFmtId="165" formatCode="#,##0.00&quot; €&quot;;[Red]\-#,##0.00&quot; €&quot;"/>
  </numFmts>
  <fonts count="47" x14ac:knownFonts="1"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Calibri"/>
      <family val="2"/>
      <charset val="1"/>
    </font>
    <font>
      <b/>
      <sz val="10"/>
      <name val="Calibri"/>
      <family val="2"/>
      <charset val="1"/>
    </font>
    <font>
      <b/>
      <i/>
      <u/>
      <sz val="16"/>
      <color rgb="FF984807"/>
      <name val="Arial"/>
      <family val="2"/>
      <charset val="1"/>
    </font>
    <font>
      <b/>
      <sz val="8"/>
      <name val="Calibri"/>
      <family val="2"/>
      <charset val="1"/>
    </font>
    <font>
      <b/>
      <i/>
      <sz val="8"/>
      <name val="Calibri"/>
      <family val="2"/>
      <charset val="1"/>
    </font>
    <font>
      <b/>
      <sz val="11"/>
      <name val="Calibri"/>
      <family val="2"/>
      <charset val="1"/>
    </font>
    <font>
      <b/>
      <i/>
      <sz val="10"/>
      <name val="Calibri"/>
      <family val="2"/>
      <charset val="1"/>
    </font>
    <font>
      <b/>
      <sz val="12"/>
      <color rgb="FF77933C"/>
      <name val="Calibri"/>
      <family val="2"/>
      <charset val="1"/>
    </font>
    <font>
      <sz val="10"/>
      <name val="Calibri"/>
      <family val="2"/>
      <charset val="1"/>
    </font>
    <font>
      <b/>
      <sz val="10"/>
      <color rgb="FF008000"/>
      <name val="Calibri"/>
      <family val="2"/>
      <charset val="1"/>
    </font>
    <font>
      <b/>
      <sz val="12"/>
      <color rgb="FFFF6600"/>
      <name val="Calibri"/>
      <family val="2"/>
      <charset val="1"/>
    </font>
    <font>
      <i/>
      <sz val="10"/>
      <name val="Calibri"/>
      <family val="2"/>
      <charset val="1"/>
    </font>
    <font>
      <b/>
      <sz val="12"/>
      <color rgb="FF953735"/>
      <name val="Calibri"/>
      <family val="2"/>
      <charset val="1"/>
    </font>
    <font>
      <b/>
      <sz val="10"/>
      <color rgb="FF0070C0"/>
      <name val="Calibri"/>
      <family val="2"/>
      <charset val="1"/>
    </font>
    <font>
      <b/>
      <sz val="12"/>
      <color rgb="FFC00000"/>
      <name val="Calibri"/>
      <family val="2"/>
      <charset val="1"/>
    </font>
    <font>
      <b/>
      <sz val="10"/>
      <color rgb="FFFF8000"/>
      <name val="Calibri"/>
      <family val="2"/>
      <charset val="1"/>
    </font>
    <font>
      <b/>
      <sz val="10"/>
      <color rgb="FFCC0000"/>
      <name val="Calibri"/>
      <family val="2"/>
      <charset val="1"/>
    </font>
    <font>
      <b/>
      <sz val="10"/>
      <color rgb="FF1111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FF6600"/>
      <name val="Arial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E46C0A"/>
      <name val="Calibri"/>
      <family val="2"/>
      <charset val="1"/>
    </font>
    <font>
      <b/>
      <sz val="9"/>
      <color rgb="FF008000"/>
      <name val="Calibri"/>
      <family val="2"/>
      <charset val="1"/>
    </font>
    <font>
      <b/>
      <i/>
      <sz val="10"/>
      <color rgb="FF0070C0"/>
      <name val="Calibri"/>
      <family val="2"/>
      <charset val="1"/>
    </font>
    <font>
      <b/>
      <sz val="9"/>
      <color rgb="FF00B05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i/>
      <sz val="10"/>
      <color rgb="FFFF6600"/>
      <name val="Calibri"/>
      <family val="2"/>
      <charset val="1"/>
    </font>
    <font>
      <b/>
      <i/>
      <sz val="12"/>
      <color rgb="FFFF6600"/>
      <name val="Calibri"/>
      <family val="2"/>
      <charset val="1"/>
    </font>
    <font>
      <b/>
      <sz val="10"/>
      <color rgb="FF127622"/>
      <name val="Calibri"/>
      <family val="2"/>
      <charset val="1"/>
    </font>
    <font>
      <b/>
      <sz val="10"/>
      <color rgb="FF4F6228"/>
      <name val="Calibri"/>
      <family val="2"/>
      <charset val="1"/>
    </font>
    <font>
      <b/>
      <sz val="10"/>
      <color rgb="FFF10D0C"/>
      <name val="Calibri"/>
      <family val="2"/>
      <charset val="1"/>
    </font>
    <font>
      <b/>
      <sz val="12"/>
      <color rgb="FF4F6228"/>
      <name val="Calibri"/>
      <family val="2"/>
      <charset val="1"/>
    </font>
    <font>
      <b/>
      <sz val="8"/>
      <color rgb="FF99CC00"/>
      <name val="Calibri"/>
      <family val="2"/>
      <charset val="1"/>
    </font>
    <font>
      <sz val="10"/>
      <name val="Times New Roman"/>
      <family val="1"/>
      <charset val="1"/>
    </font>
    <font>
      <b/>
      <sz val="22"/>
      <color rgb="FF984807"/>
      <name val="Times New Roman"/>
      <family val="1"/>
      <charset val="1"/>
    </font>
    <font>
      <b/>
      <u/>
      <sz val="11"/>
      <name val="Calibri"/>
      <family val="2"/>
      <charset val="1"/>
    </font>
    <font>
      <b/>
      <sz val="10"/>
      <color rgb="FF984807"/>
      <name val="Arial"/>
      <family val="2"/>
      <charset val="1"/>
    </font>
    <font>
      <b/>
      <sz val="11"/>
      <color rgb="FF984807"/>
      <name val="Arial"/>
      <family val="2"/>
      <charset val="1"/>
    </font>
    <font>
      <b/>
      <i/>
      <u/>
      <sz val="18"/>
      <color rgb="FF984807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0"/>
      <name val="Calibri"/>
      <family val="2"/>
    </font>
    <font>
      <b/>
      <sz val="12"/>
      <color rgb="FFFF6600"/>
      <name val="Calibri"/>
      <family val="2"/>
    </font>
    <font>
      <b/>
      <sz val="10"/>
      <color rgb="FFC00000"/>
      <name val="Calibri"/>
      <family val="2"/>
    </font>
    <font>
      <b/>
      <i/>
      <u/>
      <sz val="18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D4C2"/>
        <bgColor rgb="FFCCCCFF"/>
      </patternFill>
    </fill>
    <fill>
      <patternFill patternType="solid">
        <fgColor rgb="FFFFFF00"/>
        <bgColor rgb="FFFFFF00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2" fillId="0" borderId="0" applyBorder="0" applyProtection="0"/>
  </cellStyleXfs>
  <cellXfs count="18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Border="1"/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Protection="1"/>
    <xf numFmtId="0" fontId="2" fillId="2" borderId="4" xfId="0" applyFont="1" applyFill="1" applyBorder="1" applyAlignment="1" applyProtection="1">
      <alignment vertical="center"/>
      <protection locked="0"/>
    </xf>
    <xf numFmtId="0" fontId="0" fillId="2" borderId="5" xfId="0" applyFill="1" applyBorder="1"/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/>
    <xf numFmtId="0" fontId="4" fillId="2" borderId="12" xfId="0" applyFont="1" applyFill="1" applyBorder="1" applyAlignment="1" applyProtection="1">
      <alignment horizontal="center"/>
      <protection locked="0"/>
    </xf>
    <xf numFmtId="165" fontId="11" fillId="0" borderId="13" xfId="0" applyNumberFormat="1" applyFont="1" applyBorder="1" applyProtection="1"/>
    <xf numFmtId="0" fontId="4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165" fontId="4" fillId="2" borderId="27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0" fillId="3" borderId="0" xfId="0" applyFill="1"/>
    <xf numFmtId="0" fontId="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5" fontId="4" fillId="2" borderId="34" xfId="0" applyNumberFormat="1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center"/>
      <protection locked="0"/>
    </xf>
    <xf numFmtId="0" fontId="12" fillId="0" borderId="23" xfId="0" applyFont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4" fillId="2" borderId="39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 vertical="center"/>
    </xf>
    <xf numFmtId="0" fontId="0" fillId="0" borderId="0" xfId="0" applyFont="1"/>
    <xf numFmtId="0" fontId="4" fillId="2" borderId="12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vertical="center"/>
      <protection locked="0"/>
    </xf>
    <xf numFmtId="165" fontId="4" fillId="0" borderId="20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5" fontId="4" fillId="2" borderId="4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165" fontId="4" fillId="2" borderId="42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" fillId="0" borderId="0" xfId="0" applyFont="1" applyBorder="1"/>
    <xf numFmtId="164" fontId="3" fillId="2" borderId="43" xfId="0" applyNumberFormat="1" applyFont="1" applyFill="1" applyBorder="1" applyAlignment="1">
      <alignment horizontal="center"/>
    </xf>
    <xf numFmtId="165" fontId="4" fillId="0" borderId="10" xfId="0" applyNumberFormat="1" applyFont="1" applyBorder="1" applyProtection="1"/>
    <xf numFmtId="0" fontId="36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/>
    <xf numFmtId="164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 applyProtection="1"/>
    <xf numFmtId="0" fontId="8" fillId="0" borderId="0" xfId="0" applyFont="1" applyBorder="1" applyAlignment="1">
      <alignment horizontal="left" vertical="center"/>
    </xf>
    <xf numFmtId="0" fontId="41" fillId="0" borderId="0" xfId="1" applyFont="1" applyBorder="1" applyProtection="1"/>
    <xf numFmtId="0" fontId="43" fillId="0" borderId="22" xfId="0" applyFont="1" applyBorder="1" applyAlignment="1">
      <alignment vertical="center"/>
    </xf>
    <xf numFmtId="0" fontId="44" fillId="0" borderId="23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 wrapText="1"/>
    </xf>
    <xf numFmtId="165" fontId="4" fillId="2" borderId="51" xfId="0" applyNumberFormat="1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24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65" fontId="4" fillId="0" borderId="5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center" vertical="center"/>
    </xf>
    <xf numFmtId="165" fontId="4" fillId="2" borderId="46" xfId="0" applyNumberFormat="1" applyFont="1" applyFill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5" fontId="4" fillId="2" borderId="56" xfId="0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46" fillId="0" borderId="0" xfId="1" applyFont="1" applyBorder="1" applyProtection="1"/>
    <xf numFmtId="0" fontId="46" fillId="2" borderId="0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/>
    </xf>
    <xf numFmtId="0" fontId="37" fillId="2" borderId="47" xfId="0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40" fillId="2" borderId="45" xfId="1" applyFont="1" applyFill="1" applyBorder="1" applyAlignment="1" applyProtection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C9211E"/>
      <rgbColor rgb="FF127622"/>
      <rgbColor rgb="FFDBD4C2"/>
      <rgbColor rgb="FF808080"/>
      <rgbColor rgb="FF9999FF"/>
      <rgbColor rgb="FF953735"/>
      <rgbColor rgb="FFFFFFCC"/>
      <rgbColor rgb="FFCCFFFF"/>
      <rgbColor rgb="FF660066"/>
      <rgbColor rgb="FFE46C0A"/>
      <rgbColor rgb="FF0070C0"/>
      <rgbColor rgb="FFCCCCFF"/>
      <rgbColor rgb="FF000080"/>
      <rgbColor rgb="FFFF00FF"/>
      <rgbColor rgb="FFFFFF00"/>
      <rgbColor rgb="FF00FFFF"/>
      <rgbColor rgb="FFF10D0C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00B050"/>
      <rgbColor rgb="FF111111"/>
      <rgbColor rgb="FF333300"/>
      <rgbColor rgb="FF984807"/>
      <rgbColor rgb="FF8E4700"/>
      <rgbColor rgb="FF333399"/>
      <rgbColor rgb="FF4F6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2</xdr:row>
      <xdr:rowOff>11520</xdr:rowOff>
    </xdr:from>
    <xdr:to>
      <xdr:col>0</xdr:col>
      <xdr:colOff>19440</xdr:colOff>
      <xdr:row>2</xdr:row>
      <xdr:rowOff>132840</xdr:rowOff>
    </xdr:to>
    <xdr:sp macro="" textlink="">
      <xdr:nvSpPr>
        <xdr:cNvPr id="11" name="CustomShape 2"/>
        <xdr:cNvSpPr/>
      </xdr:nvSpPr>
      <xdr:spPr>
        <a:xfrm>
          <a:off x="19080" y="335160"/>
          <a:ext cx="360" cy="12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780840</xdr:colOff>
      <xdr:row>0</xdr:row>
      <xdr:rowOff>123840</xdr:rowOff>
    </xdr:from>
    <xdr:to>
      <xdr:col>1</xdr:col>
      <xdr:colOff>2833669</xdr:colOff>
      <xdr:row>5</xdr:row>
      <xdr:rowOff>133560</xdr:rowOff>
    </xdr:to>
    <xdr:sp macro="" textlink="">
      <xdr:nvSpPr>
        <xdr:cNvPr id="12" name="CustomShape 3"/>
        <xdr:cNvSpPr/>
      </xdr:nvSpPr>
      <xdr:spPr>
        <a:xfrm>
          <a:off x="780840" y="123840"/>
          <a:ext cx="5742720" cy="819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64080" tIns="0" rIns="0" bIns="64080" anchor="ctr">
          <a:noAutofit/>
        </a:bodyPr>
        <a:lstStyle/>
        <a:p>
          <a:pPr algn="ctr">
            <a:lnSpc>
              <a:spcPct val="100000"/>
            </a:lnSpc>
          </a:pPr>
          <a:r>
            <a:rPr lang="fr-FR" sz="4000" b="1" strike="noStrike" spc="-1">
              <a:solidFill>
                <a:srgbClr val="8E4700"/>
              </a:solidFill>
              <a:latin typeface="Times New Roman"/>
            </a:rPr>
            <a:t>SAINTE FOY VINS</a:t>
          </a:r>
          <a:endParaRPr lang="fr-FR" sz="4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3033829</xdr:colOff>
      <xdr:row>1</xdr:row>
      <xdr:rowOff>5040</xdr:rowOff>
    </xdr:from>
    <xdr:to>
      <xdr:col>3</xdr:col>
      <xdr:colOff>393883</xdr:colOff>
      <xdr:row>1</xdr:row>
      <xdr:rowOff>144360</xdr:rowOff>
    </xdr:to>
    <xdr:sp macro="" textlink="">
      <xdr:nvSpPr>
        <xdr:cNvPr id="13" name="CustomShape 4"/>
        <xdr:cNvSpPr/>
      </xdr:nvSpPr>
      <xdr:spPr>
        <a:xfrm>
          <a:off x="6723720" y="166680"/>
          <a:ext cx="1325160" cy="139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18360" tIns="18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000" b="1" strike="noStrike" spc="-1">
              <a:solidFill>
                <a:srgbClr val="984807"/>
              </a:solidFill>
              <a:latin typeface="Times New Roman"/>
            </a:rPr>
            <a:t>Nom / Prénom :</a:t>
          </a:r>
          <a:endParaRPr lang="fr-F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3003229</xdr:colOff>
      <xdr:row>2</xdr:row>
      <xdr:rowOff>5400</xdr:rowOff>
    </xdr:from>
    <xdr:to>
      <xdr:col>2</xdr:col>
      <xdr:colOff>346875</xdr:colOff>
      <xdr:row>3</xdr:row>
      <xdr:rowOff>50040</xdr:rowOff>
    </xdr:to>
    <xdr:sp macro="" textlink="">
      <xdr:nvSpPr>
        <xdr:cNvPr id="14" name="CustomShape 5"/>
        <xdr:cNvSpPr/>
      </xdr:nvSpPr>
      <xdr:spPr>
        <a:xfrm>
          <a:off x="6693120" y="329040"/>
          <a:ext cx="733680" cy="206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000" b="1" strike="noStrike" spc="-1">
              <a:solidFill>
                <a:srgbClr val="984807"/>
              </a:solidFill>
              <a:latin typeface="Times New Roman"/>
            </a:rPr>
            <a:t>Portable  :</a:t>
          </a:r>
          <a:endParaRPr lang="fr-F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3012949</xdr:colOff>
      <xdr:row>0</xdr:row>
      <xdr:rowOff>7560</xdr:rowOff>
    </xdr:from>
    <xdr:to>
      <xdr:col>5</xdr:col>
      <xdr:colOff>31189</xdr:colOff>
      <xdr:row>1</xdr:row>
      <xdr:rowOff>24840</xdr:rowOff>
    </xdr:to>
    <xdr:sp macro="" textlink="">
      <xdr:nvSpPr>
        <xdr:cNvPr id="15" name="CustomShape 6"/>
        <xdr:cNvSpPr/>
      </xdr:nvSpPr>
      <xdr:spPr>
        <a:xfrm>
          <a:off x="6702840" y="7560"/>
          <a:ext cx="1911600" cy="17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000" b="1" strike="noStrike" spc="-1">
              <a:solidFill>
                <a:srgbClr val="984807"/>
              </a:solidFill>
              <a:latin typeface="Times New Roman"/>
            </a:rPr>
            <a:t>VOS COORDONNÉES</a:t>
          </a:r>
          <a:endParaRPr lang="fr-F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fr-F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3006469</xdr:colOff>
      <xdr:row>2</xdr:row>
      <xdr:rowOff>148680</xdr:rowOff>
    </xdr:from>
    <xdr:to>
      <xdr:col>2</xdr:col>
      <xdr:colOff>340590</xdr:colOff>
      <xdr:row>4</xdr:row>
      <xdr:rowOff>31320</xdr:rowOff>
    </xdr:to>
    <xdr:sp macro="" textlink="">
      <xdr:nvSpPr>
        <xdr:cNvPr id="16" name="CustomShape 7"/>
        <xdr:cNvSpPr/>
      </xdr:nvSpPr>
      <xdr:spPr>
        <a:xfrm>
          <a:off x="6696360" y="472320"/>
          <a:ext cx="733680" cy="206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000" b="1" strike="noStrike" spc="-1">
              <a:solidFill>
                <a:srgbClr val="984807"/>
              </a:solidFill>
              <a:latin typeface="Times New Roman"/>
            </a:rPr>
            <a:t>Mail  :</a:t>
          </a:r>
          <a:endParaRPr lang="fr-F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129240</xdr:colOff>
      <xdr:row>15</xdr:row>
      <xdr:rowOff>4680</xdr:rowOff>
    </xdr:from>
    <xdr:to>
      <xdr:col>2</xdr:col>
      <xdr:colOff>146520</xdr:colOff>
      <xdr:row>17</xdr:row>
      <xdr:rowOff>94321</xdr:rowOff>
    </xdr:to>
    <xdr:sp macro="" textlink="">
      <xdr:nvSpPr>
        <xdr:cNvPr id="17" name="CustomShape 8"/>
        <xdr:cNvSpPr/>
      </xdr:nvSpPr>
      <xdr:spPr>
        <a:xfrm>
          <a:off x="7738920" y="3081240"/>
          <a:ext cx="17280" cy="546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1</xdr:row>
      <xdr:rowOff>1440</xdr:rowOff>
    </xdr:from>
    <xdr:to>
      <xdr:col>0</xdr:col>
      <xdr:colOff>1076760</xdr:colOff>
      <xdr:row>5</xdr:row>
      <xdr:rowOff>182880</xdr:rowOff>
    </xdr:to>
    <xdr:pic>
      <xdr:nvPicPr>
        <xdr:cNvPr id="18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163080"/>
          <a:ext cx="886320" cy="82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460440</xdr:colOff>
      <xdr:row>19</xdr:row>
      <xdr:rowOff>39600</xdr:rowOff>
    </xdr:from>
    <xdr:to>
      <xdr:col>11</xdr:col>
      <xdr:colOff>607680</xdr:colOff>
      <xdr:row>20</xdr:row>
      <xdr:rowOff>54720</xdr:rowOff>
    </xdr:to>
    <xdr:sp macro="" textlink="">
      <xdr:nvSpPr>
        <xdr:cNvPr id="19" name="ZoneTexte 1"/>
        <xdr:cNvSpPr/>
      </xdr:nvSpPr>
      <xdr:spPr>
        <a:xfrm>
          <a:off x="14189760" y="4030560"/>
          <a:ext cx="147240" cy="243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129600</xdr:colOff>
      <xdr:row>12</xdr:row>
      <xdr:rowOff>3960</xdr:rowOff>
    </xdr:from>
    <xdr:to>
      <xdr:col>2</xdr:col>
      <xdr:colOff>146880</xdr:colOff>
      <xdr:row>14</xdr:row>
      <xdr:rowOff>92160</xdr:rowOff>
    </xdr:to>
    <xdr:sp macro="" textlink="">
      <xdr:nvSpPr>
        <xdr:cNvPr id="20" name="CustomShape 9"/>
        <xdr:cNvSpPr/>
      </xdr:nvSpPr>
      <xdr:spPr>
        <a:xfrm>
          <a:off x="7739280" y="2394720"/>
          <a:ext cx="17280" cy="54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129600</xdr:colOff>
      <xdr:row>12</xdr:row>
      <xdr:rowOff>3600</xdr:rowOff>
    </xdr:from>
    <xdr:to>
      <xdr:col>2</xdr:col>
      <xdr:colOff>146880</xdr:colOff>
      <xdr:row>14</xdr:row>
      <xdr:rowOff>91800</xdr:rowOff>
    </xdr:to>
    <xdr:sp macro="" textlink="">
      <xdr:nvSpPr>
        <xdr:cNvPr id="21" name="CustomShape 10"/>
        <xdr:cNvSpPr/>
      </xdr:nvSpPr>
      <xdr:spPr>
        <a:xfrm>
          <a:off x="7739280" y="2394360"/>
          <a:ext cx="17280" cy="54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rifce.sfv@gmail.com?subject=Demande%20suite%20tarifce%20SFV" TargetMode="External"/><Relationship Id="rId2" Type="http://schemas.openxmlformats.org/officeDocument/2006/relationships/hyperlink" Target="https://docs.google.com/presentation/d/1921waGD6ShX2tfubECgVyJdD79pGM2bKsrZcYa3ScLU/edit?usp=sharing" TargetMode="External"/><Relationship Id="rId1" Type="http://schemas.openxmlformats.org/officeDocument/2006/relationships/hyperlink" Target="https://drive.google.com/file/d/1LwDtRt7CZJZJVhdsecjB-a3LVinLLO-1/view?usp=drive_lin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LwDtRt7CZJZJVhdsecjB-a3LVinLLO-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AN140"/>
  <sheetViews>
    <sheetView tabSelected="1" zoomScale="110" zoomScaleNormal="110" workbookViewId="0">
      <pane ySplit="8" topLeftCell="A9" activePane="bottomLeft" state="frozen"/>
      <selection pane="bottomLeft" activeCell="K122" sqref="K122"/>
    </sheetView>
  </sheetViews>
  <sheetFormatPr baseColWidth="10" defaultColWidth="9.28515625" defaultRowHeight="12.75" x14ac:dyDescent="0.2"/>
  <cols>
    <col min="1" max="1" width="52.5703125" customWidth="1"/>
    <col min="2" max="2" width="50.140625" customWidth="1"/>
    <col min="3" max="3" width="5.5703125" customWidth="1"/>
    <col min="4" max="4" width="8.85546875" customWidth="1"/>
    <col min="5" max="5" width="4.85546875" customWidth="1"/>
    <col min="6" max="6" width="9.5703125" customWidth="1"/>
    <col min="7" max="7" width="9.140625" style="1" customWidth="1"/>
    <col min="9" max="9" width="12.7109375" customWidth="1"/>
  </cols>
  <sheetData>
    <row r="1" spans="1:10" x14ac:dyDescent="0.2">
      <c r="A1" s="2"/>
      <c r="B1" s="3"/>
      <c r="C1" s="3"/>
      <c r="D1" s="3"/>
      <c r="E1" s="3"/>
      <c r="F1" s="3"/>
      <c r="G1" s="160"/>
      <c r="H1" s="160"/>
      <c r="I1" s="160"/>
    </row>
    <row r="2" spans="1:10" x14ac:dyDescent="0.2">
      <c r="A2" s="4"/>
      <c r="B2" s="5"/>
      <c r="C2" s="5"/>
      <c r="D2" s="161"/>
      <c r="E2" s="161"/>
      <c r="F2" s="162"/>
      <c r="G2" s="162"/>
      <c r="H2" s="162"/>
      <c r="I2" s="162"/>
    </row>
    <row r="3" spans="1:10" x14ac:dyDescent="0.2">
      <c r="A3" s="4"/>
      <c r="B3" s="5"/>
      <c r="C3" s="5"/>
      <c r="D3" s="5"/>
      <c r="E3" s="162"/>
      <c r="F3" s="162"/>
      <c r="G3" s="162"/>
      <c r="H3" s="162"/>
      <c r="I3" s="162"/>
    </row>
    <row r="4" spans="1:10" s="9" customFormat="1" x14ac:dyDescent="0.2">
      <c r="A4" s="6"/>
      <c r="B4" s="7"/>
      <c r="C4" s="8"/>
      <c r="D4" s="7"/>
      <c r="E4" s="163"/>
      <c r="F4" s="163"/>
      <c r="G4" s="163"/>
      <c r="H4" s="163"/>
      <c r="I4" s="163"/>
    </row>
    <row r="5" spans="1:10" x14ac:dyDescent="0.2">
      <c r="A5" s="6"/>
      <c r="B5" s="7"/>
      <c r="C5" s="8"/>
      <c r="D5" s="7"/>
      <c r="E5" s="7"/>
      <c r="F5" s="7"/>
      <c r="G5" s="10"/>
      <c r="H5" s="11" t="str">
        <f>IF(H132=0,"",H132)</f>
        <v/>
      </c>
      <c r="I5" s="12" t="str">
        <f>IF(I132=0,"",I132)</f>
        <v/>
      </c>
    </row>
    <row r="6" spans="1:10" ht="23.25" x14ac:dyDescent="0.2">
      <c r="A6" s="13"/>
      <c r="B6" s="7"/>
      <c r="C6" s="8"/>
      <c r="D6" s="159" t="s">
        <v>0</v>
      </c>
      <c r="E6" s="7"/>
      <c r="F6" s="7"/>
      <c r="G6" s="10"/>
      <c r="H6" s="5"/>
      <c r="I6" s="14"/>
    </row>
    <row r="7" spans="1:10" ht="6.75" customHeight="1" x14ac:dyDescent="0.2">
      <c r="A7" s="15"/>
      <c r="B7" s="16"/>
      <c r="C7" s="16"/>
      <c r="D7" s="164"/>
      <c r="E7" s="164"/>
      <c r="F7" s="164"/>
      <c r="G7" s="17"/>
      <c r="H7" s="18"/>
      <c r="I7" s="19"/>
    </row>
    <row r="8" spans="1:10" s="27" customFormat="1" ht="25.5" customHeight="1" x14ac:dyDescent="0.2">
      <c r="A8" s="20" t="s">
        <v>1</v>
      </c>
      <c r="B8" s="165" t="s">
        <v>2</v>
      </c>
      <c r="C8" s="165"/>
      <c r="D8" s="21" t="s">
        <v>3</v>
      </c>
      <c r="E8" s="21" t="s">
        <v>4</v>
      </c>
      <c r="F8" s="22" t="s">
        <v>5</v>
      </c>
      <c r="G8" s="23" t="s">
        <v>6</v>
      </c>
      <c r="H8" s="24" t="s">
        <v>7</v>
      </c>
      <c r="I8" s="25" t="s">
        <v>8</v>
      </c>
      <c r="J8" s="26"/>
    </row>
    <row r="9" spans="1:10" ht="18" customHeight="1" x14ac:dyDescent="0.2">
      <c r="A9" s="166" t="s">
        <v>9</v>
      </c>
      <c r="B9" s="166"/>
      <c r="C9" s="166"/>
      <c r="D9" s="166"/>
      <c r="E9" s="166"/>
      <c r="F9" s="166"/>
      <c r="G9" s="166"/>
      <c r="H9" s="28"/>
      <c r="I9" s="29" t="str">
        <f>IF(H9=0,"",H9*#REF!)</f>
        <v/>
      </c>
    </row>
    <row r="10" spans="1:10" ht="18" customHeight="1" x14ac:dyDescent="0.2">
      <c r="A10" s="30" t="s">
        <v>176</v>
      </c>
      <c r="B10" s="31" t="s">
        <v>10</v>
      </c>
      <c r="C10" s="32" t="s">
        <v>11</v>
      </c>
      <c r="D10" s="33">
        <v>3.5</v>
      </c>
      <c r="E10" s="34">
        <v>6</v>
      </c>
      <c r="F10" s="35">
        <f>ROUND(D10*E10,1)</f>
        <v>21</v>
      </c>
      <c r="G10" s="36">
        <v>3521</v>
      </c>
      <c r="H10" s="28"/>
      <c r="I10" s="29" t="str">
        <f>IF(H10=0,"",H10*F10)</f>
        <v/>
      </c>
    </row>
    <row r="11" spans="1:10" ht="18" customHeight="1" x14ac:dyDescent="0.2">
      <c r="A11" s="37" t="s">
        <v>177</v>
      </c>
      <c r="B11" s="38" t="s">
        <v>10</v>
      </c>
      <c r="C11" s="39" t="s">
        <v>11</v>
      </c>
      <c r="D11" s="40">
        <v>3.5</v>
      </c>
      <c r="E11" s="41">
        <v>6</v>
      </c>
      <c r="F11" s="35">
        <f>ROUND(D11*E11,1)</f>
        <v>21</v>
      </c>
      <c r="G11" s="42">
        <v>3535</v>
      </c>
      <c r="H11" s="28"/>
      <c r="I11" s="29" t="str">
        <f t="shared" ref="I11:I73" si="0">IF(H11=0,"",H11*F11)</f>
        <v/>
      </c>
    </row>
    <row r="12" spans="1:10" ht="18" customHeight="1" x14ac:dyDescent="0.2">
      <c r="A12" s="37" t="s">
        <v>12</v>
      </c>
      <c r="B12" s="41" t="s">
        <v>13</v>
      </c>
      <c r="C12" s="39" t="s">
        <v>11</v>
      </c>
      <c r="D12" s="40">
        <v>3.9</v>
      </c>
      <c r="E12" s="41">
        <v>6</v>
      </c>
      <c r="F12" s="35">
        <f>ROUND(D12*E12,1)</f>
        <v>23.4</v>
      </c>
      <c r="G12" s="42">
        <v>3531</v>
      </c>
      <c r="H12" s="28"/>
      <c r="I12" s="29" t="str">
        <f t="shared" si="0"/>
        <v/>
      </c>
    </row>
    <row r="13" spans="1:10" ht="18" customHeight="1" x14ac:dyDescent="0.2">
      <c r="A13" s="37" t="s">
        <v>14</v>
      </c>
      <c r="B13" s="38" t="s">
        <v>15</v>
      </c>
      <c r="C13" s="39" t="s">
        <v>16</v>
      </c>
      <c r="D13" s="40">
        <v>4.0999999999999996</v>
      </c>
      <c r="E13" s="41">
        <v>6</v>
      </c>
      <c r="F13" s="35">
        <f>ROUND(D13*E13,1)</f>
        <v>24.6</v>
      </c>
      <c r="G13" s="42">
        <v>3583</v>
      </c>
      <c r="H13" s="28"/>
      <c r="I13" s="29" t="str">
        <f t="shared" si="0"/>
        <v/>
      </c>
    </row>
    <row r="14" spans="1:10" ht="18" customHeight="1" x14ac:dyDescent="0.2">
      <c r="A14" s="43" t="s">
        <v>17</v>
      </c>
      <c r="B14" s="44" t="s">
        <v>15</v>
      </c>
      <c r="C14" s="45" t="s">
        <v>16</v>
      </c>
      <c r="D14" s="46">
        <v>5.3</v>
      </c>
      <c r="E14" s="47">
        <v>6</v>
      </c>
      <c r="F14" s="48">
        <f>ROUND(D14*E14,1)</f>
        <v>31.8</v>
      </c>
      <c r="G14" s="49">
        <v>3331</v>
      </c>
      <c r="H14" s="28"/>
      <c r="I14" s="29" t="str">
        <f t="shared" si="0"/>
        <v/>
      </c>
    </row>
    <row r="15" spans="1:10" ht="18" customHeight="1" x14ac:dyDescent="0.2">
      <c r="A15" s="167" t="s">
        <v>18</v>
      </c>
      <c r="B15" s="167"/>
      <c r="C15" s="167"/>
      <c r="D15" s="167"/>
      <c r="E15" s="167"/>
      <c r="F15" s="167"/>
      <c r="G15" s="167"/>
      <c r="H15" s="28"/>
      <c r="I15" s="29" t="str">
        <f t="shared" si="0"/>
        <v/>
      </c>
    </row>
    <row r="16" spans="1:10" ht="18" customHeight="1" x14ac:dyDescent="0.2">
      <c r="A16" s="30" t="s">
        <v>19</v>
      </c>
      <c r="B16" s="31" t="s">
        <v>15</v>
      </c>
      <c r="C16" s="32" t="s">
        <v>11</v>
      </c>
      <c r="D16" s="33">
        <v>3.25</v>
      </c>
      <c r="E16" s="34">
        <v>6</v>
      </c>
      <c r="F16" s="35">
        <f>ROUND(D16*E16,1)</f>
        <v>19.5</v>
      </c>
      <c r="G16" s="36">
        <v>3189</v>
      </c>
      <c r="H16" s="28"/>
      <c r="I16" s="29" t="str">
        <f t="shared" si="0"/>
        <v/>
      </c>
    </row>
    <row r="17" spans="1:9" ht="18" customHeight="1" x14ac:dyDescent="0.2">
      <c r="A17" s="30" t="s">
        <v>20</v>
      </c>
      <c r="B17" s="31" t="s">
        <v>15</v>
      </c>
      <c r="C17" s="32" t="s">
        <v>11</v>
      </c>
      <c r="D17" s="33">
        <v>3.35</v>
      </c>
      <c r="E17" s="34">
        <v>6</v>
      </c>
      <c r="F17" s="35">
        <f>ROUND(D17*E17,1)</f>
        <v>20.100000000000001</v>
      </c>
      <c r="G17" s="36">
        <v>3477</v>
      </c>
      <c r="H17" s="28"/>
      <c r="I17" s="29" t="str">
        <f t="shared" si="0"/>
        <v/>
      </c>
    </row>
    <row r="18" spans="1:9" ht="18" customHeight="1" x14ac:dyDescent="0.2">
      <c r="A18" s="37" t="s">
        <v>21</v>
      </c>
      <c r="B18" s="50" t="s">
        <v>22</v>
      </c>
      <c r="C18" s="39" t="s">
        <v>11</v>
      </c>
      <c r="D18" s="40">
        <v>3.5</v>
      </c>
      <c r="E18" s="41">
        <v>6</v>
      </c>
      <c r="F18" s="35">
        <f>ROUND(D18*E18,1)</f>
        <v>21</v>
      </c>
      <c r="G18" s="42">
        <v>3586</v>
      </c>
      <c r="H18" s="28"/>
      <c r="I18" s="29" t="str">
        <f t="shared" si="0"/>
        <v/>
      </c>
    </row>
    <row r="19" spans="1:9" ht="18" customHeight="1" x14ac:dyDescent="0.2">
      <c r="A19" s="43" t="s">
        <v>178</v>
      </c>
      <c r="B19" s="44" t="s">
        <v>15</v>
      </c>
      <c r="C19" s="45" t="s">
        <v>16</v>
      </c>
      <c r="D19" s="46">
        <v>3.4</v>
      </c>
      <c r="E19" s="47">
        <v>6</v>
      </c>
      <c r="F19" s="48">
        <f>ROUND(D19*E19,1)</f>
        <v>20.399999999999999</v>
      </c>
      <c r="G19" s="42">
        <v>3539</v>
      </c>
      <c r="H19" s="28"/>
      <c r="I19" s="29" t="str">
        <f t="shared" si="0"/>
        <v/>
      </c>
    </row>
    <row r="20" spans="1:9" s="27" customFormat="1" ht="18" customHeight="1" x14ac:dyDescent="0.2">
      <c r="A20" s="168" t="s">
        <v>23</v>
      </c>
      <c r="B20" s="168"/>
      <c r="C20" s="168"/>
      <c r="D20" s="168"/>
      <c r="E20" s="168"/>
      <c r="F20" s="168"/>
      <c r="G20" s="168"/>
      <c r="H20" s="28"/>
      <c r="I20" s="29" t="str">
        <f t="shared" si="0"/>
        <v/>
      </c>
    </row>
    <row r="21" spans="1:9" ht="18" customHeight="1" x14ac:dyDescent="0.2">
      <c r="A21" s="30" t="s">
        <v>24</v>
      </c>
      <c r="B21" s="51" t="s">
        <v>25</v>
      </c>
      <c r="C21" s="52"/>
      <c r="D21" s="33">
        <v>2.4500000000000002</v>
      </c>
      <c r="E21" s="34">
        <v>6</v>
      </c>
      <c r="F21" s="35">
        <f>ROUND(D21*E21,1)</f>
        <v>14.7</v>
      </c>
      <c r="G21" s="36">
        <v>3633</v>
      </c>
      <c r="H21" s="28"/>
      <c r="I21" s="29" t="str">
        <f t="shared" si="0"/>
        <v/>
      </c>
    </row>
    <row r="22" spans="1:9" ht="18" customHeight="1" x14ac:dyDescent="0.2">
      <c r="A22" s="43" t="s">
        <v>26</v>
      </c>
      <c r="B22" s="53"/>
      <c r="C22" s="54"/>
      <c r="D22" s="46">
        <v>1.8</v>
      </c>
      <c r="E22" s="47">
        <v>6</v>
      </c>
      <c r="F22" s="55">
        <f>ROUND(D22*E22,1)</f>
        <v>10.8</v>
      </c>
      <c r="G22" s="49">
        <v>1743</v>
      </c>
      <c r="H22" s="28"/>
      <c r="I22" s="29" t="str">
        <f t="shared" si="0"/>
        <v/>
      </c>
    </row>
    <row r="23" spans="1:9" ht="18" customHeight="1" x14ac:dyDescent="0.2">
      <c r="A23" s="168" t="s">
        <v>27</v>
      </c>
      <c r="B23" s="168"/>
      <c r="C23" s="168"/>
      <c r="D23" s="168"/>
      <c r="E23" s="168"/>
      <c r="F23" s="168"/>
      <c r="G23" s="168"/>
      <c r="H23" s="28"/>
      <c r="I23" s="29" t="str">
        <f t="shared" si="0"/>
        <v/>
      </c>
    </row>
    <row r="24" spans="1:9" ht="18" customHeight="1" x14ac:dyDescent="0.2">
      <c r="A24" s="30" t="s">
        <v>28</v>
      </c>
      <c r="B24" s="56"/>
      <c r="C24" s="32" t="s">
        <v>11</v>
      </c>
      <c r="D24" s="57">
        <v>3.5</v>
      </c>
      <c r="E24" s="34">
        <v>6</v>
      </c>
      <c r="F24" s="35">
        <f t="shared" ref="F24:F29" si="1">ROUND(D24*E24,1)</f>
        <v>21</v>
      </c>
      <c r="G24" s="36">
        <v>3479</v>
      </c>
      <c r="H24" s="28"/>
      <c r="I24" s="29" t="str">
        <f t="shared" si="0"/>
        <v/>
      </c>
    </row>
    <row r="25" spans="1:9" ht="18" customHeight="1" x14ac:dyDescent="0.2">
      <c r="A25" s="37" t="s">
        <v>29</v>
      </c>
      <c r="B25" s="58" t="s">
        <v>30</v>
      </c>
      <c r="C25" s="39" t="s">
        <v>16</v>
      </c>
      <c r="D25" s="46">
        <v>4.3499999999999996</v>
      </c>
      <c r="E25" s="41">
        <v>6</v>
      </c>
      <c r="F25" s="35">
        <f t="shared" si="1"/>
        <v>26.1</v>
      </c>
      <c r="G25" s="36">
        <v>3481</v>
      </c>
      <c r="H25" s="28"/>
      <c r="I25" s="29" t="str">
        <f t="shared" si="0"/>
        <v/>
      </c>
    </row>
    <row r="26" spans="1:9" ht="18" customHeight="1" x14ac:dyDescent="0.2">
      <c r="A26" s="37" t="s">
        <v>31</v>
      </c>
      <c r="B26" s="59" t="s">
        <v>32</v>
      </c>
      <c r="C26" s="60" t="s">
        <v>16</v>
      </c>
      <c r="D26" s="46">
        <v>3.5</v>
      </c>
      <c r="E26" s="41">
        <v>6</v>
      </c>
      <c r="F26" s="35">
        <f t="shared" si="1"/>
        <v>21</v>
      </c>
      <c r="G26" s="36">
        <v>3516</v>
      </c>
      <c r="H26" s="28"/>
      <c r="I26" s="29" t="str">
        <f t="shared" si="0"/>
        <v/>
      </c>
    </row>
    <row r="27" spans="1:9" ht="18" customHeight="1" x14ac:dyDescent="0.2">
      <c r="A27" s="37" t="s">
        <v>33</v>
      </c>
      <c r="B27" s="51" t="s">
        <v>34</v>
      </c>
      <c r="C27" s="60" t="s">
        <v>11</v>
      </c>
      <c r="D27" s="46">
        <v>3.35</v>
      </c>
      <c r="E27" s="47">
        <v>6</v>
      </c>
      <c r="F27" s="61">
        <f t="shared" si="1"/>
        <v>20.100000000000001</v>
      </c>
      <c r="G27" s="49">
        <v>3125</v>
      </c>
      <c r="H27" s="28"/>
      <c r="I27" s="29" t="str">
        <f t="shared" si="0"/>
        <v/>
      </c>
    </row>
    <row r="28" spans="1:9" ht="18" customHeight="1" x14ac:dyDescent="0.2">
      <c r="A28" s="37" t="s">
        <v>35</v>
      </c>
      <c r="B28" s="50" t="s">
        <v>36</v>
      </c>
      <c r="C28" s="39" t="s">
        <v>11</v>
      </c>
      <c r="D28" s="46">
        <v>3.5</v>
      </c>
      <c r="E28" s="47">
        <v>6</v>
      </c>
      <c r="F28" s="61">
        <f t="shared" si="1"/>
        <v>21</v>
      </c>
      <c r="G28" s="42">
        <v>3311</v>
      </c>
      <c r="H28" s="28"/>
      <c r="I28" s="29" t="str">
        <f t="shared" si="0"/>
        <v/>
      </c>
    </row>
    <row r="29" spans="1:9" ht="18" customHeight="1" x14ac:dyDescent="0.2">
      <c r="A29" s="43" t="s">
        <v>37</v>
      </c>
      <c r="B29" s="44" t="s">
        <v>15</v>
      </c>
      <c r="C29" s="45" t="s">
        <v>11</v>
      </c>
      <c r="D29" s="46">
        <v>5.7</v>
      </c>
      <c r="E29" s="47">
        <v>6</v>
      </c>
      <c r="F29" s="55">
        <f t="shared" si="1"/>
        <v>34.200000000000003</v>
      </c>
      <c r="G29" s="49">
        <v>3318</v>
      </c>
      <c r="H29" s="28"/>
      <c r="I29" s="29" t="str">
        <f t="shared" si="0"/>
        <v/>
      </c>
    </row>
    <row r="30" spans="1:9" ht="18" customHeight="1" x14ac:dyDescent="0.2">
      <c r="A30" s="168" t="s">
        <v>38</v>
      </c>
      <c r="B30" s="168"/>
      <c r="C30" s="168"/>
      <c r="D30" s="168"/>
      <c r="E30" s="168"/>
      <c r="F30" s="168"/>
      <c r="G30" s="168"/>
      <c r="H30" s="28"/>
      <c r="I30" s="29" t="str">
        <f t="shared" si="0"/>
        <v/>
      </c>
    </row>
    <row r="31" spans="1:9" ht="18" customHeight="1" x14ac:dyDescent="0.2">
      <c r="A31" s="37" t="s">
        <v>192</v>
      </c>
      <c r="B31" s="63" t="s">
        <v>172</v>
      </c>
      <c r="C31" s="39" t="s">
        <v>11</v>
      </c>
      <c r="D31" s="46">
        <v>3</v>
      </c>
      <c r="E31" s="47">
        <v>6</v>
      </c>
      <c r="F31" s="61">
        <f t="shared" ref="F31:F42" si="2">ROUND(D31*E31,1)</f>
        <v>18</v>
      </c>
      <c r="G31" s="42">
        <v>3605</v>
      </c>
      <c r="H31" s="28"/>
      <c r="I31" s="29" t="str">
        <f t="shared" si="0"/>
        <v/>
      </c>
    </row>
    <row r="32" spans="1:9" ht="18" customHeight="1" x14ac:dyDescent="0.2">
      <c r="A32" s="37" t="s">
        <v>39</v>
      </c>
      <c r="B32" s="62" t="s">
        <v>40</v>
      </c>
      <c r="C32" s="39" t="s">
        <v>49</v>
      </c>
      <c r="D32" s="46">
        <v>3.2</v>
      </c>
      <c r="E32" s="47">
        <v>6</v>
      </c>
      <c r="F32" s="61">
        <f t="shared" si="2"/>
        <v>19.2</v>
      </c>
      <c r="G32" s="42">
        <v>3527</v>
      </c>
      <c r="H32" s="28"/>
      <c r="I32" s="29" t="str">
        <f t="shared" si="0"/>
        <v/>
      </c>
    </row>
    <row r="33" spans="1:40" ht="18" customHeight="1" x14ac:dyDescent="0.2">
      <c r="A33" s="37" t="s">
        <v>41</v>
      </c>
      <c r="B33" s="63" t="s">
        <v>42</v>
      </c>
      <c r="C33" s="39" t="s">
        <v>11</v>
      </c>
      <c r="D33" s="46">
        <v>3.25</v>
      </c>
      <c r="E33" s="47">
        <v>6</v>
      </c>
      <c r="F33" s="61">
        <f t="shared" si="2"/>
        <v>19.5</v>
      </c>
      <c r="G33" s="42">
        <v>3602</v>
      </c>
      <c r="H33" s="28"/>
      <c r="I33" s="29" t="str">
        <f t="shared" si="0"/>
        <v/>
      </c>
    </row>
    <row r="34" spans="1:40" ht="18" customHeight="1" x14ac:dyDescent="0.2">
      <c r="A34" s="37" t="s">
        <v>43</v>
      </c>
      <c r="B34" s="41" t="s">
        <v>44</v>
      </c>
      <c r="C34" s="39" t="s">
        <v>11</v>
      </c>
      <c r="D34" s="46">
        <v>3.25</v>
      </c>
      <c r="E34" s="47">
        <v>6</v>
      </c>
      <c r="F34" s="61">
        <f t="shared" si="2"/>
        <v>19.5</v>
      </c>
      <c r="G34" s="42">
        <v>3000</v>
      </c>
      <c r="H34" s="28"/>
      <c r="I34" s="29" t="str">
        <f t="shared" si="0"/>
        <v/>
      </c>
    </row>
    <row r="35" spans="1:40" ht="17.649999999999999" customHeight="1" x14ac:dyDescent="0.2">
      <c r="A35" s="37" t="s">
        <v>45</v>
      </c>
      <c r="B35" s="41" t="s">
        <v>46</v>
      </c>
      <c r="C35" s="39" t="s">
        <v>11</v>
      </c>
      <c r="D35" s="46">
        <v>3.7</v>
      </c>
      <c r="E35" s="41">
        <v>6</v>
      </c>
      <c r="F35" s="61">
        <f t="shared" si="2"/>
        <v>22.2</v>
      </c>
      <c r="G35" s="42">
        <v>3589</v>
      </c>
      <c r="H35" s="28"/>
      <c r="I35" s="29" t="str">
        <f t="shared" si="0"/>
        <v/>
      </c>
    </row>
    <row r="36" spans="1:40" ht="16.899999999999999" customHeight="1" x14ac:dyDescent="0.2">
      <c r="A36" s="37" t="s">
        <v>45</v>
      </c>
      <c r="B36" s="65" t="s">
        <v>179</v>
      </c>
      <c r="C36" s="66" t="s">
        <v>11</v>
      </c>
      <c r="D36" s="67">
        <v>4.45</v>
      </c>
      <c r="E36" s="41">
        <v>6</v>
      </c>
      <c r="F36" s="61">
        <f t="shared" si="2"/>
        <v>26.7</v>
      </c>
      <c r="G36" s="42">
        <v>3585</v>
      </c>
      <c r="H36" s="28"/>
      <c r="I36" s="29" t="str">
        <f t="shared" si="0"/>
        <v/>
      </c>
    </row>
    <row r="37" spans="1:40" ht="18" customHeight="1" x14ac:dyDescent="0.2">
      <c r="A37" s="37" t="s">
        <v>47</v>
      </c>
      <c r="B37" s="41" t="s">
        <v>48</v>
      </c>
      <c r="C37" s="39" t="s">
        <v>49</v>
      </c>
      <c r="D37" s="46">
        <v>3</v>
      </c>
      <c r="E37" s="47">
        <v>6</v>
      </c>
      <c r="F37" s="61">
        <f t="shared" si="2"/>
        <v>18</v>
      </c>
      <c r="G37" s="42">
        <v>3617</v>
      </c>
      <c r="H37" s="28"/>
      <c r="I37" s="29" t="str">
        <f t="shared" si="0"/>
        <v/>
      </c>
    </row>
    <row r="38" spans="1:40" s="68" customFormat="1" ht="18" customHeight="1" x14ac:dyDescent="0.2">
      <c r="A38" s="37" t="s">
        <v>50</v>
      </c>
      <c r="B38" s="41" t="s">
        <v>51</v>
      </c>
      <c r="C38" s="39" t="s">
        <v>11</v>
      </c>
      <c r="D38" s="46">
        <v>3.85</v>
      </c>
      <c r="E38" s="41">
        <v>6</v>
      </c>
      <c r="F38" s="61">
        <f t="shared" si="2"/>
        <v>23.1</v>
      </c>
      <c r="G38" s="42">
        <v>2968</v>
      </c>
      <c r="H38" s="28"/>
      <c r="I38" s="29" t="str">
        <f t="shared" si="0"/>
        <v/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18" customHeight="1" x14ac:dyDescent="0.2">
      <c r="A39" s="37" t="s">
        <v>184</v>
      </c>
      <c r="B39" s="41" t="s">
        <v>52</v>
      </c>
      <c r="C39" s="39" t="s">
        <v>11</v>
      </c>
      <c r="D39" s="46">
        <v>3.8</v>
      </c>
      <c r="E39" s="41">
        <v>6</v>
      </c>
      <c r="F39" s="61">
        <f t="shared" si="2"/>
        <v>22.8</v>
      </c>
      <c r="G39" s="42">
        <v>3410</v>
      </c>
      <c r="H39" s="28"/>
      <c r="I39" s="29" t="str">
        <f t="shared" si="0"/>
        <v/>
      </c>
    </row>
    <row r="40" spans="1:40" ht="18" customHeight="1" x14ac:dyDescent="0.2">
      <c r="A40" s="37" t="s">
        <v>53</v>
      </c>
      <c r="B40" s="50" t="s">
        <v>54</v>
      </c>
      <c r="C40" s="39" t="s">
        <v>11</v>
      </c>
      <c r="D40" s="46">
        <v>4.7</v>
      </c>
      <c r="E40" s="41">
        <v>6</v>
      </c>
      <c r="F40" s="61">
        <f t="shared" si="2"/>
        <v>28.2</v>
      </c>
      <c r="G40" s="42">
        <v>3303</v>
      </c>
      <c r="H40" s="28"/>
      <c r="I40" s="29" t="str">
        <f t="shared" si="0"/>
        <v/>
      </c>
    </row>
    <row r="41" spans="1:40" ht="18" customHeight="1" x14ac:dyDescent="0.2">
      <c r="A41" s="37" t="s">
        <v>55</v>
      </c>
      <c r="B41" s="69" t="s">
        <v>56</v>
      </c>
      <c r="C41" s="39" t="s">
        <v>11</v>
      </c>
      <c r="D41" s="46">
        <v>3.25</v>
      </c>
      <c r="E41" s="41">
        <v>6</v>
      </c>
      <c r="F41" s="61">
        <f t="shared" si="2"/>
        <v>19.5</v>
      </c>
      <c r="G41" s="42">
        <v>3093</v>
      </c>
      <c r="H41" s="28"/>
      <c r="I41" s="29" t="str">
        <f t="shared" si="0"/>
        <v/>
      </c>
    </row>
    <row r="42" spans="1:40" ht="18" customHeight="1" x14ac:dyDescent="0.2">
      <c r="A42" s="37" t="s">
        <v>57</v>
      </c>
      <c r="B42" s="70" t="s">
        <v>58</v>
      </c>
      <c r="C42" s="39" t="s">
        <v>49</v>
      </c>
      <c r="D42" s="46">
        <v>6.8</v>
      </c>
      <c r="E42" s="41">
        <v>6</v>
      </c>
      <c r="F42" s="61">
        <f t="shared" si="2"/>
        <v>40.799999999999997</v>
      </c>
      <c r="G42" s="42">
        <v>2950</v>
      </c>
      <c r="H42" s="28"/>
      <c r="I42" s="29" t="str">
        <f t="shared" si="0"/>
        <v/>
      </c>
    </row>
    <row r="43" spans="1:40" ht="18" customHeight="1" x14ac:dyDescent="0.2">
      <c r="A43" s="168" t="s">
        <v>59</v>
      </c>
      <c r="B43" s="168"/>
      <c r="C43" s="168"/>
      <c r="D43" s="168"/>
      <c r="E43" s="168"/>
      <c r="F43" s="168"/>
      <c r="G43" s="168"/>
      <c r="H43" s="28"/>
      <c r="I43" s="29" t="str">
        <f t="shared" si="0"/>
        <v/>
      </c>
    </row>
    <row r="44" spans="1:40" ht="18" customHeight="1" x14ac:dyDescent="0.2">
      <c r="A44" s="30" t="s">
        <v>60</v>
      </c>
      <c r="B44" s="34"/>
      <c r="C44" s="71"/>
      <c r="D44" s="57">
        <v>3</v>
      </c>
      <c r="E44" s="34">
        <v>6</v>
      </c>
      <c r="F44" s="35">
        <f t="shared" ref="F44:F51" si="3">ROUND(D44*E44,1)</f>
        <v>18</v>
      </c>
      <c r="G44" s="72">
        <v>3088</v>
      </c>
      <c r="H44" s="28"/>
      <c r="I44" s="29" t="str">
        <f t="shared" si="0"/>
        <v/>
      </c>
    </row>
    <row r="45" spans="1:40" ht="18" customHeight="1" x14ac:dyDescent="0.2">
      <c r="A45" s="37" t="s">
        <v>61</v>
      </c>
      <c r="B45" s="41" t="s">
        <v>62</v>
      </c>
      <c r="C45" s="73" t="s">
        <v>11</v>
      </c>
      <c r="D45" s="46">
        <v>3.75</v>
      </c>
      <c r="E45" s="74">
        <v>6</v>
      </c>
      <c r="F45" s="61">
        <f t="shared" si="3"/>
        <v>22.5</v>
      </c>
      <c r="G45" s="42">
        <v>3486</v>
      </c>
      <c r="H45" s="28"/>
      <c r="I45" s="29" t="str">
        <f t="shared" si="0"/>
        <v/>
      </c>
    </row>
    <row r="46" spans="1:40" ht="18" customHeight="1" x14ac:dyDescent="0.2">
      <c r="A46" s="37" t="s">
        <v>63</v>
      </c>
      <c r="B46" s="75" t="s">
        <v>64</v>
      </c>
      <c r="C46" s="73" t="s">
        <v>11</v>
      </c>
      <c r="D46" s="46">
        <v>2.35</v>
      </c>
      <c r="E46" s="41">
        <v>12</v>
      </c>
      <c r="F46" s="61">
        <f t="shared" si="3"/>
        <v>28.2</v>
      </c>
      <c r="G46" s="42">
        <v>3490</v>
      </c>
      <c r="H46" s="28"/>
      <c r="I46" s="29" t="str">
        <f t="shared" si="0"/>
        <v/>
      </c>
    </row>
    <row r="47" spans="1:40" ht="18" customHeight="1" x14ac:dyDescent="0.2">
      <c r="A47" s="37" t="s">
        <v>65</v>
      </c>
      <c r="B47" s="75" t="s">
        <v>66</v>
      </c>
      <c r="C47" s="73" t="s">
        <v>11</v>
      </c>
      <c r="D47" s="46">
        <v>6.5</v>
      </c>
      <c r="E47" s="76">
        <v>6</v>
      </c>
      <c r="F47" s="77">
        <f t="shared" si="3"/>
        <v>39</v>
      </c>
      <c r="G47" s="42">
        <v>3219</v>
      </c>
      <c r="H47" s="28"/>
      <c r="I47" s="29" t="str">
        <f t="shared" si="0"/>
        <v/>
      </c>
    </row>
    <row r="48" spans="1:40" ht="18" customHeight="1" x14ac:dyDescent="0.2">
      <c r="A48" s="37" t="s">
        <v>67</v>
      </c>
      <c r="B48" s="59" t="s">
        <v>68</v>
      </c>
      <c r="C48" s="73" t="s">
        <v>11</v>
      </c>
      <c r="D48" s="46">
        <v>3.5</v>
      </c>
      <c r="E48" s="47">
        <v>6</v>
      </c>
      <c r="F48" s="55">
        <f t="shared" si="3"/>
        <v>21</v>
      </c>
      <c r="G48" s="49">
        <v>3366</v>
      </c>
      <c r="H48" s="28"/>
      <c r="I48" s="29" t="str">
        <f t="shared" si="0"/>
        <v/>
      </c>
    </row>
    <row r="49" spans="1:9" ht="18" customHeight="1" x14ac:dyDescent="0.2">
      <c r="A49" s="37" t="s">
        <v>69</v>
      </c>
      <c r="B49" s="41" t="s">
        <v>70</v>
      </c>
      <c r="C49" s="73" t="s">
        <v>11</v>
      </c>
      <c r="D49" s="46">
        <v>3.5</v>
      </c>
      <c r="E49" s="41">
        <v>6</v>
      </c>
      <c r="F49" s="61">
        <f t="shared" si="3"/>
        <v>21</v>
      </c>
      <c r="G49" s="42">
        <v>3302</v>
      </c>
      <c r="H49" s="28"/>
      <c r="I49" s="29" t="str">
        <f t="shared" si="0"/>
        <v/>
      </c>
    </row>
    <row r="50" spans="1:9" ht="18" customHeight="1" x14ac:dyDescent="0.2">
      <c r="A50" s="37" t="s">
        <v>71</v>
      </c>
      <c r="B50" s="59" t="s">
        <v>72</v>
      </c>
      <c r="C50" s="73" t="s">
        <v>11</v>
      </c>
      <c r="D50" s="46">
        <v>3.95</v>
      </c>
      <c r="E50" s="47">
        <v>6</v>
      </c>
      <c r="F50" s="61">
        <f t="shared" si="3"/>
        <v>23.7</v>
      </c>
      <c r="G50" s="49">
        <v>3594</v>
      </c>
      <c r="H50" s="28"/>
      <c r="I50" s="29" t="str">
        <f t="shared" si="0"/>
        <v/>
      </c>
    </row>
    <row r="51" spans="1:9" ht="18" customHeight="1" x14ac:dyDescent="0.2">
      <c r="A51" s="43" t="s">
        <v>73</v>
      </c>
      <c r="B51" s="78" t="s">
        <v>74</v>
      </c>
      <c r="C51" s="79"/>
      <c r="D51" s="46">
        <v>4.45</v>
      </c>
      <c r="E51" s="47">
        <v>6</v>
      </c>
      <c r="F51" s="55">
        <f t="shared" si="3"/>
        <v>26.7</v>
      </c>
      <c r="G51" s="80">
        <v>3458</v>
      </c>
      <c r="H51" s="28"/>
      <c r="I51" s="29" t="str">
        <f t="shared" si="0"/>
        <v/>
      </c>
    </row>
    <row r="52" spans="1:9" ht="18" customHeight="1" x14ac:dyDescent="0.2">
      <c r="A52" s="168" t="s">
        <v>75</v>
      </c>
      <c r="B52" s="168"/>
      <c r="C52" s="168"/>
      <c r="D52" s="168"/>
      <c r="E52" s="168"/>
      <c r="F52" s="168"/>
      <c r="G52" s="168"/>
      <c r="H52" s="28"/>
      <c r="I52" s="29" t="str">
        <f t="shared" si="0"/>
        <v/>
      </c>
    </row>
    <row r="53" spans="1:9" ht="18" customHeight="1" x14ac:dyDescent="0.2">
      <c r="A53" s="81" t="s">
        <v>76</v>
      </c>
      <c r="B53" s="82" t="s">
        <v>77</v>
      </c>
      <c r="C53" s="83" t="s">
        <v>11</v>
      </c>
      <c r="D53" s="57">
        <v>3.75</v>
      </c>
      <c r="E53" s="74">
        <v>6</v>
      </c>
      <c r="F53" s="48">
        <f>ROUND(D53*E53,1)</f>
        <v>22.5</v>
      </c>
      <c r="G53" s="84">
        <v>3508</v>
      </c>
      <c r="H53" s="28"/>
      <c r="I53" s="29" t="str">
        <f t="shared" si="0"/>
        <v/>
      </c>
    </row>
    <row r="54" spans="1:9" ht="18" customHeight="1" x14ac:dyDescent="0.2">
      <c r="A54" s="168" t="s">
        <v>78</v>
      </c>
      <c r="B54" s="168"/>
      <c r="C54" s="168"/>
      <c r="D54" s="168"/>
      <c r="E54" s="168"/>
      <c r="F54" s="168"/>
      <c r="G54" s="168"/>
      <c r="H54" s="28"/>
      <c r="I54" s="29" t="str">
        <f t="shared" si="0"/>
        <v/>
      </c>
    </row>
    <row r="55" spans="1:9" ht="18" customHeight="1" x14ac:dyDescent="0.2">
      <c r="A55" s="30" t="s">
        <v>79</v>
      </c>
      <c r="B55" s="85" t="s">
        <v>80</v>
      </c>
      <c r="C55" s="32" t="s">
        <v>49</v>
      </c>
      <c r="D55" s="33">
        <v>4.5</v>
      </c>
      <c r="E55" s="34">
        <v>6</v>
      </c>
      <c r="F55" s="35">
        <f>ROUND(D55*E55,1)</f>
        <v>27</v>
      </c>
      <c r="G55" s="72">
        <v>3091</v>
      </c>
      <c r="H55" s="86"/>
      <c r="I55" s="29" t="str">
        <f t="shared" si="0"/>
        <v/>
      </c>
    </row>
    <row r="56" spans="1:9" ht="18" customHeight="1" x14ac:dyDescent="0.2">
      <c r="A56" s="43" t="s">
        <v>81</v>
      </c>
      <c r="B56" s="87" t="s">
        <v>80</v>
      </c>
      <c r="C56" s="45" t="s">
        <v>49</v>
      </c>
      <c r="D56" s="46">
        <v>4.5</v>
      </c>
      <c r="E56" s="47">
        <v>6</v>
      </c>
      <c r="F56" s="55">
        <f>ROUND(D56*E56,1)</f>
        <v>27</v>
      </c>
      <c r="G56" s="49">
        <v>2430</v>
      </c>
      <c r="H56" s="28"/>
      <c r="I56" s="29" t="str">
        <f t="shared" si="0"/>
        <v/>
      </c>
    </row>
    <row r="57" spans="1:9" ht="18" customHeight="1" x14ac:dyDescent="0.2">
      <c r="A57" s="168" t="s">
        <v>82</v>
      </c>
      <c r="B57" s="168"/>
      <c r="C57" s="168"/>
      <c r="D57" s="168"/>
      <c r="E57" s="168"/>
      <c r="F57" s="168"/>
      <c r="G57" s="168"/>
      <c r="H57" s="28"/>
      <c r="I57" s="29" t="str">
        <f t="shared" si="0"/>
        <v/>
      </c>
    </row>
    <row r="58" spans="1:9" ht="18" customHeight="1" x14ac:dyDescent="0.2">
      <c r="A58" s="37" t="s">
        <v>83</v>
      </c>
      <c r="B58" s="41" t="s">
        <v>84</v>
      </c>
      <c r="C58" s="73" t="s">
        <v>49</v>
      </c>
      <c r="D58" s="40">
        <v>3.55</v>
      </c>
      <c r="E58" s="41">
        <v>6</v>
      </c>
      <c r="F58" s="88">
        <f>ROUND(D58*E58,1)</f>
        <v>21.3</v>
      </c>
      <c r="G58" s="89">
        <v>3528</v>
      </c>
      <c r="H58" s="28"/>
      <c r="I58" s="29" t="str">
        <f t="shared" si="0"/>
        <v/>
      </c>
    </row>
    <row r="59" spans="1:9" ht="18" customHeight="1" x14ac:dyDescent="0.2">
      <c r="A59" s="37" t="s">
        <v>85</v>
      </c>
      <c r="B59" s="41" t="s">
        <v>86</v>
      </c>
      <c r="C59" s="73" t="s">
        <v>11</v>
      </c>
      <c r="D59" s="40">
        <v>3.75</v>
      </c>
      <c r="E59" s="41">
        <v>6</v>
      </c>
      <c r="F59" s="88">
        <f>ROUND(D59*E59,1)</f>
        <v>22.5</v>
      </c>
      <c r="G59" s="42">
        <v>3066</v>
      </c>
      <c r="H59" s="28"/>
      <c r="I59" s="29" t="str">
        <f t="shared" si="0"/>
        <v/>
      </c>
    </row>
    <row r="60" spans="1:9" ht="15" customHeight="1" x14ac:dyDescent="0.2">
      <c r="A60" s="64" t="s">
        <v>87</v>
      </c>
      <c r="B60" s="90" t="s">
        <v>74</v>
      </c>
      <c r="C60" s="91" t="s">
        <v>49</v>
      </c>
      <c r="D60" s="92">
        <v>4.25</v>
      </c>
      <c r="E60" s="41">
        <v>6</v>
      </c>
      <c r="F60" s="61">
        <f>ROUND(D60*E60,1)</f>
        <v>25.5</v>
      </c>
      <c r="G60" s="42">
        <v>3330</v>
      </c>
      <c r="H60" s="86"/>
      <c r="I60" s="29" t="str">
        <f t="shared" si="0"/>
        <v/>
      </c>
    </row>
    <row r="61" spans="1:9" ht="18" customHeight="1" x14ac:dyDescent="0.2">
      <c r="A61" s="37" t="s">
        <v>88</v>
      </c>
      <c r="B61" s="41" t="s">
        <v>89</v>
      </c>
      <c r="C61" s="73" t="s">
        <v>90</v>
      </c>
      <c r="D61" s="40">
        <v>4.5</v>
      </c>
      <c r="E61" s="41">
        <v>6</v>
      </c>
      <c r="F61" s="88">
        <f>ROUND(D61*E61,1)</f>
        <v>27</v>
      </c>
      <c r="G61" s="93">
        <v>3099</v>
      </c>
      <c r="H61" s="86"/>
      <c r="I61" s="29" t="str">
        <f t="shared" si="0"/>
        <v/>
      </c>
    </row>
    <row r="62" spans="1:9" ht="18" customHeight="1" thickBot="1" x14ac:dyDescent="0.25">
      <c r="A62" s="168" t="s">
        <v>91</v>
      </c>
      <c r="B62" s="168"/>
      <c r="C62" s="168"/>
      <c r="D62" s="168"/>
      <c r="E62" s="168"/>
      <c r="F62" s="168"/>
      <c r="G62" s="168"/>
      <c r="H62" s="28"/>
      <c r="I62" s="29" t="str">
        <f t="shared" si="0"/>
        <v/>
      </c>
    </row>
    <row r="63" spans="1:9" ht="18" customHeight="1" x14ac:dyDescent="0.2">
      <c r="A63" s="30" t="s">
        <v>180</v>
      </c>
      <c r="B63" s="34" t="s">
        <v>92</v>
      </c>
      <c r="C63" s="32" t="s">
        <v>49</v>
      </c>
      <c r="D63" s="33">
        <v>3.5</v>
      </c>
      <c r="E63" s="34">
        <v>6</v>
      </c>
      <c r="F63" s="35">
        <f>ROUND(D63*E63,1)</f>
        <v>21</v>
      </c>
      <c r="G63" s="72">
        <v>3050</v>
      </c>
      <c r="H63" s="28"/>
      <c r="I63" s="29" t="str">
        <f t="shared" si="0"/>
        <v/>
      </c>
    </row>
    <row r="64" spans="1:9" ht="18" customHeight="1" x14ac:dyDescent="0.2">
      <c r="A64" s="37" t="s">
        <v>93</v>
      </c>
      <c r="B64" s="63" t="s">
        <v>191</v>
      </c>
      <c r="C64" s="73" t="s">
        <v>11</v>
      </c>
      <c r="D64" s="40">
        <v>3.75</v>
      </c>
      <c r="E64" s="41">
        <v>6</v>
      </c>
      <c r="F64" s="61">
        <f>ROUND(D64*E64,1)</f>
        <v>22.5</v>
      </c>
      <c r="G64" s="42">
        <v>3529</v>
      </c>
      <c r="H64" s="28"/>
      <c r="I64" s="29" t="str">
        <f t="shared" si="0"/>
        <v/>
      </c>
    </row>
    <row r="65" spans="1:10" ht="18" customHeight="1" thickBot="1" x14ac:dyDescent="0.25">
      <c r="A65" s="37" t="s">
        <v>173</v>
      </c>
      <c r="B65" s="59" t="s">
        <v>94</v>
      </c>
      <c r="C65" s="39" t="s">
        <v>16</v>
      </c>
      <c r="D65" s="40">
        <v>4.3499999999999996</v>
      </c>
      <c r="E65" s="41">
        <v>6</v>
      </c>
      <c r="F65" s="61">
        <f>ROUND(D65*E65,1)</f>
        <v>26.1</v>
      </c>
      <c r="G65" s="80">
        <v>3047</v>
      </c>
      <c r="H65" s="28"/>
      <c r="I65" s="29" t="str">
        <f t="shared" si="0"/>
        <v/>
      </c>
    </row>
    <row r="66" spans="1:10" ht="18" customHeight="1" thickBot="1" x14ac:dyDescent="0.25">
      <c r="A66" s="168" t="s">
        <v>95</v>
      </c>
      <c r="B66" s="168"/>
      <c r="C66" s="168"/>
      <c r="D66" s="168"/>
      <c r="E66" s="168"/>
      <c r="F66" s="168"/>
      <c r="G66" s="168"/>
      <c r="H66" s="28"/>
      <c r="I66" s="29" t="str">
        <f t="shared" si="0"/>
        <v/>
      </c>
    </row>
    <row r="67" spans="1:10" ht="18" customHeight="1" x14ac:dyDescent="0.2">
      <c r="A67" s="137" t="s">
        <v>193</v>
      </c>
      <c r="B67" s="138" t="s">
        <v>96</v>
      </c>
      <c r="C67" s="139" t="s">
        <v>16</v>
      </c>
      <c r="D67" s="140">
        <v>6.5</v>
      </c>
      <c r="E67" s="138">
        <v>6</v>
      </c>
      <c r="F67" s="141">
        <f t="shared" ref="F67:F73" si="4">ROUND(D67*E67,1)</f>
        <v>39</v>
      </c>
      <c r="G67" s="72">
        <v>3499</v>
      </c>
      <c r="H67" s="28"/>
      <c r="I67" s="29" t="str">
        <f t="shared" si="0"/>
        <v/>
      </c>
    </row>
    <row r="68" spans="1:10" ht="18" customHeight="1" x14ac:dyDescent="0.2">
      <c r="A68" s="37" t="s">
        <v>97</v>
      </c>
      <c r="B68" s="63" t="s">
        <v>98</v>
      </c>
      <c r="C68" s="39" t="s">
        <v>11</v>
      </c>
      <c r="D68" s="94">
        <v>4.75</v>
      </c>
      <c r="E68" s="41">
        <v>6</v>
      </c>
      <c r="F68" s="111">
        <f t="shared" si="4"/>
        <v>28.5</v>
      </c>
      <c r="G68" s="36">
        <v>2987</v>
      </c>
      <c r="H68" s="28"/>
      <c r="I68" s="29" t="str">
        <f t="shared" si="0"/>
        <v/>
      </c>
    </row>
    <row r="69" spans="1:10" ht="18" customHeight="1" x14ac:dyDescent="0.2">
      <c r="A69" s="37" t="s">
        <v>99</v>
      </c>
      <c r="B69" s="41" t="s">
        <v>100</v>
      </c>
      <c r="C69" s="39" t="s">
        <v>16</v>
      </c>
      <c r="D69" s="94">
        <v>6.5</v>
      </c>
      <c r="E69" s="41">
        <v>6</v>
      </c>
      <c r="F69" s="111">
        <f t="shared" si="4"/>
        <v>39</v>
      </c>
      <c r="G69" s="36">
        <v>3520</v>
      </c>
      <c r="H69" s="28"/>
      <c r="I69" s="29" t="str">
        <f t="shared" si="0"/>
        <v/>
      </c>
    </row>
    <row r="70" spans="1:10" ht="18" customHeight="1" x14ac:dyDescent="0.2">
      <c r="A70" s="37" t="s">
        <v>101</v>
      </c>
      <c r="B70" s="95" t="s">
        <v>15</v>
      </c>
      <c r="C70" s="39"/>
      <c r="D70" s="94">
        <v>4</v>
      </c>
      <c r="E70" s="41">
        <v>6</v>
      </c>
      <c r="F70" s="111">
        <f t="shared" si="4"/>
        <v>24</v>
      </c>
      <c r="G70" s="36">
        <v>3306</v>
      </c>
      <c r="H70" s="28"/>
      <c r="I70" s="29" t="str">
        <f t="shared" si="0"/>
        <v/>
      </c>
    </row>
    <row r="71" spans="1:10" ht="18" customHeight="1" x14ac:dyDescent="0.2">
      <c r="A71" s="43" t="s">
        <v>104</v>
      </c>
      <c r="B71" s="47"/>
      <c r="C71" s="45" t="s">
        <v>11</v>
      </c>
      <c r="D71" s="136">
        <v>10.85</v>
      </c>
      <c r="E71" s="47">
        <v>6</v>
      </c>
      <c r="F71" s="88">
        <f t="shared" si="4"/>
        <v>65.099999999999994</v>
      </c>
      <c r="G71" s="42">
        <v>3114</v>
      </c>
      <c r="H71" s="28"/>
      <c r="I71" s="29" t="str">
        <f t="shared" si="0"/>
        <v/>
      </c>
    </row>
    <row r="72" spans="1:10" ht="18" customHeight="1" x14ac:dyDescent="0.2">
      <c r="A72" s="37" t="s">
        <v>102</v>
      </c>
      <c r="B72" s="95" t="s">
        <v>80</v>
      </c>
      <c r="C72" s="39" t="s">
        <v>11</v>
      </c>
      <c r="D72" s="94">
        <v>10.85</v>
      </c>
      <c r="E72" s="41">
        <v>6</v>
      </c>
      <c r="F72" s="111">
        <f t="shared" si="4"/>
        <v>65.099999999999994</v>
      </c>
      <c r="G72" s="36">
        <v>3102</v>
      </c>
      <c r="H72" s="28"/>
      <c r="I72" s="29" t="str">
        <f t="shared" si="0"/>
        <v/>
      </c>
    </row>
    <row r="73" spans="1:10" ht="18" customHeight="1" thickBot="1" x14ac:dyDescent="0.25">
      <c r="A73" s="142" t="s">
        <v>102</v>
      </c>
      <c r="B73" s="143" t="s">
        <v>103</v>
      </c>
      <c r="C73" s="144" t="s">
        <v>11</v>
      </c>
      <c r="D73" s="145">
        <v>11.85</v>
      </c>
      <c r="E73" s="146">
        <v>6</v>
      </c>
      <c r="F73" s="122">
        <f t="shared" si="4"/>
        <v>71.099999999999994</v>
      </c>
      <c r="G73" s="123">
        <v>3105</v>
      </c>
      <c r="H73" s="28"/>
      <c r="I73" s="29" t="str">
        <f t="shared" si="0"/>
        <v/>
      </c>
    </row>
    <row r="74" spans="1:10" ht="18" customHeight="1" thickBot="1" x14ac:dyDescent="0.25">
      <c r="A74" s="168" t="s">
        <v>105</v>
      </c>
      <c r="B74" s="168"/>
      <c r="C74" s="168"/>
      <c r="D74" s="168"/>
      <c r="E74" s="168"/>
      <c r="F74" s="168"/>
      <c r="G74" s="168"/>
      <c r="H74" s="86"/>
      <c r="I74" s="29" t="str">
        <f t="shared" ref="I74:I131" si="5">IF(H74=0,"",H74*F74)</f>
        <v/>
      </c>
    </row>
    <row r="75" spans="1:10" ht="18" customHeight="1" x14ac:dyDescent="0.2">
      <c r="A75" s="30" t="s">
        <v>106</v>
      </c>
      <c r="B75" s="96"/>
      <c r="C75" s="32" t="s">
        <v>16</v>
      </c>
      <c r="D75" s="33">
        <v>8.1999999999999993</v>
      </c>
      <c r="E75" s="34">
        <v>6</v>
      </c>
      <c r="F75" s="35">
        <f t="shared" ref="F75:F83" si="6">ROUND(D75*E75,1)</f>
        <v>49.2</v>
      </c>
      <c r="G75" s="36">
        <v>3505</v>
      </c>
      <c r="H75" s="97"/>
      <c r="I75" s="29" t="str">
        <f t="shared" si="5"/>
        <v/>
      </c>
    </row>
    <row r="76" spans="1:10" ht="18" customHeight="1" x14ac:dyDescent="0.2">
      <c r="A76" s="37" t="s">
        <v>106</v>
      </c>
      <c r="B76" s="75" t="s">
        <v>107</v>
      </c>
      <c r="C76" s="39" t="s">
        <v>16</v>
      </c>
      <c r="D76" s="33">
        <v>9.1999999999999993</v>
      </c>
      <c r="E76" s="41">
        <v>6</v>
      </c>
      <c r="F76" s="61">
        <f t="shared" si="6"/>
        <v>55.2</v>
      </c>
      <c r="G76" s="36">
        <v>3506</v>
      </c>
      <c r="H76" s="97"/>
      <c r="I76" s="29" t="str">
        <f t="shared" si="5"/>
        <v/>
      </c>
    </row>
    <row r="77" spans="1:10" ht="18" customHeight="1" x14ac:dyDescent="0.2">
      <c r="A77" s="37" t="s">
        <v>108</v>
      </c>
      <c r="B77" s="41" t="s">
        <v>109</v>
      </c>
      <c r="C77" s="39" t="s">
        <v>11</v>
      </c>
      <c r="D77" s="33">
        <v>5.2</v>
      </c>
      <c r="E77" s="34">
        <v>6</v>
      </c>
      <c r="F77" s="61">
        <f t="shared" si="6"/>
        <v>31.2</v>
      </c>
      <c r="G77" s="36">
        <v>3371</v>
      </c>
      <c r="H77" s="28"/>
      <c r="I77" s="29" t="str">
        <f t="shared" si="5"/>
        <v/>
      </c>
    </row>
    <row r="78" spans="1:10" ht="18" customHeight="1" x14ac:dyDescent="0.2">
      <c r="A78" s="37" t="s">
        <v>110</v>
      </c>
      <c r="B78" s="70" t="s">
        <v>181</v>
      </c>
      <c r="C78" s="39" t="s">
        <v>11</v>
      </c>
      <c r="D78" s="40">
        <v>10.9</v>
      </c>
      <c r="E78" s="41">
        <v>6</v>
      </c>
      <c r="F78" s="61">
        <f t="shared" si="6"/>
        <v>65.400000000000006</v>
      </c>
      <c r="G78" s="42">
        <v>3612</v>
      </c>
      <c r="H78" s="28"/>
      <c r="I78" s="29" t="str">
        <f t="shared" si="5"/>
        <v/>
      </c>
    </row>
    <row r="79" spans="1:10" ht="18" customHeight="1" x14ac:dyDescent="0.2">
      <c r="A79" s="37" t="s">
        <v>111</v>
      </c>
      <c r="B79" s="41" t="s">
        <v>112</v>
      </c>
      <c r="C79" s="39" t="s">
        <v>11</v>
      </c>
      <c r="D79" s="40">
        <v>6.6</v>
      </c>
      <c r="E79" s="98">
        <v>6</v>
      </c>
      <c r="F79" s="61">
        <f t="shared" si="6"/>
        <v>39.6</v>
      </c>
      <c r="G79" s="42">
        <v>3110</v>
      </c>
      <c r="H79" s="28"/>
      <c r="I79" s="29" t="str">
        <f t="shared" si="5"/>
        <v/>
      </c>
      <c r="J79" s="99"/>
    </row>
    <row r="80" spans="1:10" ht="18" customHeight="1" x14ac:dyDescent="0.2">
      <c r="A80" s="37" t="s">
        <v>182</v>
      </c>
      <c r="B80" s="38" t="s">
        <v>15</v>
      </c>
      <c r="C80" s="39" t="s">
        <v>11</v>
      </c>
      <c r="D80" s="33">
        <v>7.85</v>
      </c>
      <c r="E80" s="41">
        <v>6</v>
      </c>
      <c r="F80" s="61">
        <f t="shared" si="6"/>
        <v>47.1</v>
      </c>
      <c r="G80" s="42">
        <v>3480</v>
      </c>
      <c r="H80" s="97"/>
      <c r="I80" s="29" t="str">
        <f t="shared" si="5"/>
        <v/>
      </c>
    </row>
    <row r="81" spans="1:13" ht="18" customHeight="1" x14ac:dyDescent="0.2">
      <c r="A81" s="37" t="s">
        <v>113</v>
      </c>
      <c r="B81" s="62" t="s">
        <v>114</v>
      </c>
      <c r="C81" s="39" t="s">
        <v>16</v>
      </c>
      <c r="D81" s="40">
        <v>8.5</v>
      </c>
      <c r="E81" s="98">
        <v>6</v>
      </c>
      <c r="F81" s="61">
        <f t="shared" si="6"/>
        <v>51</v>
      </c>
      <c r="G81" s="42">
        <v>3545</v>
      </c>
      <c r="H81" s="100"/>
      <c r="I81" s="29" t="str">
        <f t="shared" si="5"/>
        <v/>
      </c>
      <c r="J81" s="99"/>
    </row>
    <row r="82" spans="1:13" ht="18" customHeight="1" x14ac:dyDescent="0.2">
      <c r="A82" s="37" t="s">
        <v>113</v>
      </c>
      <c r="B82" s="75" t="s">
        <v>107</v>
      </c>
      <c r="C82" s="39" t="s">
        <v>16</v>
      </c>
      <c r="D82" s="40">
        <v>9.4</v>
      </c>
      <c r="E82" s="98">
        <v>6</v>
      </c>
      <c r="F82" s="61">
        <f t="shared" si="6"/>
        <v>56.4</v>
      </c>
      <c r="G82" s="42">
        <v>3576</v>
      </c>
      <c r="H82" s="100"/>
      <c r="I82" s="29" t="str">
        <f t="shared" si="5"/>
        <v/>
      </c>
      <c r="J82" s="99"/>
    </row>
    <row r="83" spans="1:13" ht="18" customHeight="1" x14ac:dyDescent="0.2">
      <c r="A83" s="43" t="s">
        <v>115</v>
      </c>
      <c r="B83" s="44" t="s">
        <v>15</v>
      </c>
      <c r="C83" s="45" t="s">
        <v>16</v>
      </c>
      <c r="D83" s="46">
        <v>8.8000000000000007</v>
      </c>
      <c r="E83" s="98">
        <v>6</v>
      </c>
      <c r="F83" s="55">
        <f t="shared" si="6"/>
        <v>52.8</v>
      </c>
      <c r="G83" s="49">
        <v>3362</v>
      </c>
      <c r="H83" s="100"/>
      <c r="I83" s="29" t="str">
        <f t="shared" si="5"/>
        <v/>
      </c>
      <c r="J83" s="99"/>
    </row>
    <row r="84" spans="1:13" ht="18" customHeight="1" x14ac:dyDescent="0.2">
      <c r="A84" s="168" t="s">
        <v>116</v>
      </c>
      <c r="B84" s="168"/>
      <c r="C84" s="168"/>
      <c r="D84" s="168"/>
      <c r="E84" s="168"/>
      <c r="F84" s="168"/>
      <c r="G84" s="168"/>
      <c r="H84" s="28"/>
      <c r="I84" s="29" t="str">
        <f t="shared" si="5"/>
        <v/>
      </c>
    </row>
    <row r="85" spans="1:13" ht="18" customHeight="1" x14ac:dyDescent="0.2">
      <c r="A85" s="30" t="s">
        <v>117</v>
      </c>
      <c r="B85" s="34" t="s">
        <v>118</v>
      </c>
      <c r="C85" s="32" t="s">
        <v>11</v>
      </c>
      <c r="D85" s="33">
        <v>4</v>
      </c>
      <c r="E85" s="34">
        <v>6</v>
      </c>
      <c r="F85" s="35">
        <f t="shared" ref="F85:F96" si="7">ROUND(D85*E85,1)</f>
        <v>24</v>
      </c>
      <c r="G85" s="36">
        <v>3533</v>
      </c>
      <c r="H85" s="28"/>
      <c r="I85" s="29" t="str">
        <f t="shared" si="5"/>
        <v/>
      </c>
    </row>
    <row r="86" spans="1:13" ht="18" customHeight="1" x14ac:dyDescent="0.2">
      <c r="A86" s="37" t="s">
        <v>119</v>
      </c>
      <c r="B86" s="75" t="s">
        <v>120</v>
      </c>
      <c r="C86" s="39" t="s">
        <v>11</v>
      </c>
      <c r="D86" s="40">
        <v>7.95</v>
      </c>
      <c r="E86" s="41">
        <v>6</v>
      </c>
      <c r="F86" s="61">
        <f t="shared" si="7"/>
        <v>47.7</v>
      </c>
      <c r="G86" s="42">
        <v>3200</v>
      </c>
      <c r="H86" s="28"/>
      <c r="I86" s="29" t="str">
        <f t="shared" si="5"/>
        <v/>
      </c>
      <c r="M86" s="101"/>
    </row>
    <row r="87" spans="1:13" ht="18" customHeight="1" x14ac:dyDescent="0.2">
      <c r="A87" s="37" t="s">
        <v>121</v>
      </c>
      <c r="B87" s="75" t="s">
        <v>122</v>
      </c>
      <c r="C87" s="39" t="s">
        <v>11</v>
      </c>
      <c r="D87" s="40">
        <v>4.5</v>
      </c>
      <c r="E87" s="41">
        <v>6</v>
      </c>
      <c r="F87" s="61">
        <f t="shared" si="7"/>
        <v>27</v>
      </c>
      <c r="G87" s="42">
        <v>3534</v>
      </c>
      <c r="H87" s="28"/>
      <c r="I87" s="29" t="str">
        <f t="shared" si="5"/>
        <v/>
      </c>
    </row>
    <row r="88" spans="1:13" ht="18" customHeight="1" x14ac:dyDescent="0.2">
      <c r="A88" s="37" t="s">
        <v>123</v>
      </c>
      <c r="B88" s="41" t="s">
        <v>124</v>
      </c>
      <c r="C88" s="39" t="s">
        <v>11</v>
      </c>
      <c r="D88" s="40">
        <v>5.9</v>
      </c>
      <c r="E88" s="41">
        <v>6</v>
      </c>
      <c r="F88" s="61">
        <f t="shared" si="7"/>
        <v>35.4</v>
      </c>
      <c r="G88" s="42">
        <v>3603</v>
      </c>
      <c r="H88" s="28"/>
      <c r="I88" s="29" t="str">
        <f t="shared" si="5"/>
        <v/>
      </c>
    </row>
    <row r="89" spans="1:13" ht="18" customHeight="1" x14ac:dyDescent="0.2">
      <c r="A89" s="37" t="s">
        <v>123</v>
      </c>
      <c r="B89" s="63" t="s">
        <v>125</v>
      </c>
      <c r="C89" s="39" t="s">
        <v>11</v>
      </c>
      <c r="D89" s="40">
        <v>6.85</v>
      </c>
      <c r="E89" s="41">
        <v>6</v>
      </c>
      <c r="F89" s="61">
        <f t="shared" si="7"/>
        <v>41.1</v>
      </c>
      <c r="G89" s="42">
        <v>3622</v>
      </c>
      <c r="H89" s="28"/>
      <c r="I89" s="29" t="str">
        <f t="shared" si="5"/>
        <v/>
      </c>
    </row>
    <row r="90" spans="1:13" ht="18" customHeight="1" x14ac:dyDescent="0.2">
      <c r="A90" s="37" t="s">
        <v>126</v>
      </c>
      <c r="B90" s="41" t="s">
        <v>127</v>
      </c>
      <c r="C90" s="39" t="s">
        <v>11</v>
      </c>
      <c r="D90" s="40">
        <v>6.4</v>
      </c>
      <c r="E90" s="41">
        <v>6</v>
      </c>
      <c r="F90" s="61">
        <f t="shared" si="7"/>
        <v>38.4</v>
      </c>
      <c r="G90" s="42">
        <v>3341</v>
      </c>
      <c r="H90" s="28"/>
      <c r="I90" s="29" t="str">
        <f t="shared" si="5"/>
        <v/>
      </c>
    </row>
    <row r="91" spans="1:13" ht="18" customHeight="1" x14ac:dyDescent="0.2">
      <c r="A91" s="37" t="s">
        <v>126</v>
      </c>
      <c r="B91" s="75" t="s">
        <v>128</v>
      </c>
      <c r="C91" s="39" t="s">
        <v>11</v>
      </c>
      <c r="D91" s="40">
        <f>D90+0.85</f>
        <v>7.25</v>
      </c>
      <c r="E91" s="41">
        <v>6</v>
      </c>
      <c r="F91" s="61">
        <f t="shared" si="7"/>
        <v>43.5</v>
      </c>
      <c r="G91" s="42">
        <v>3342</v>
      </c>
      <c r="H91" s="28"/>
      <c r="I91" s="29" t="str">
        <f t="shared" si="5"/>
        <v/>
      </c>
    </row>
    <row r="92" spans="1:13" ht="18" customHeight="1" x14ac:dyDescent="0.2">
      <c r="A92" s="37" t="s">
        <v>129</v>
      </c>
      <c r="B92" s="41" t="s">
        <v>130</v>
      </c>
      <c r="C92" s="39" t="s">
        <v>11</v>
      </c>
      <c r="D92" s="102">
        <v>12.5</v>
      </c>
      <c r="E92" s="41">
        <v>6</v>
      </c>
      <c r="F92" s="61">
        <f t="shared" si="7"/>
        <v>75</v>
      </c>
      <c r="G92" s="42">
        <v>3119</v>
      </c>
      <c r="H92" s="28"/>
      <c r="I92" s="29" t="str">
        <f t="shared" si="5"/>
        <v/>
      </c>
    </row>
    <row r="93" spans="1:13" ht="18" customHeight="1" x14ac:dyDescent="0.2">
      <c r="A93" s="37" t="s">
        <v>131</v>
      </c>
      <c r="B93" s="103"/>
      <c r="C93" s="39" t="s">
        <v>16</v>
      </c>
      <c r="D93" s="40">
        <v>17.399999999999999</v>
      </c>
      <c r="E93" s="41">
        <v>6</v>
      </c>
      <c r="F93" s="61">
        <f t="shared" si="7"/>
        <v>104.4</v>
      </c>
      <c r="G93" s="42">
        <v>2329</v>
      </c>
      <c r="H93" s="28"/>
      <c r="I93" s="29" t="str">
        <f t="shared" si="5"/>
        <v/>
      </c>
    </row>
    <row r="94" spans="1:13" ht="18" customHeight="1" x14ac:dyDescent="0.2">
      <c r="A94" s="37" t="s">
        <v>132</v>
      </c>
      <c r="B94" s="104"/>
      <c r="C94" s="39" t="s">
        <v>16</v>
      </c>
      <c r="D94" s="40">
        <v>17.899999999999999</v>
      </c>
      <c r="E94" s="41">
        <v>6</v>
      </c>
      <c r="F94" s="61">
        <f t="shared" si="7"/>
        <v>107.4</v>
      </c>
      <c r="G94" s="42">
        <v>3522</v>
      </c>
      <c r="H94" s="28"/>
      <c r="I94" s="29" t="str">
        <f t="shared" si="5"/>
        <v/>
      </c>
    </row>
    <row r="95" spans="1:13" ht="18" customHeight="1" x14ac:dyDescent="0.2">
      <c r="A95" s="37" t="s">
        <v>133</v>
      </c>
      <c r="B95" s="103"/>
      <c r="C95" s="39" t="s">
        <v>16</v>
      </c>
      <c r="D95" s="40">
        <v>17.399999999999999</v>
      </c>
      <c r="E95" s="41">
        <v>6</v>
      </c>
      <c r="F95" s="61">
        <f t="shared" si="7"/>
        <v>104.4</v>
      </c>
      <c r="G95" s="42">
        <v>2702</v>
      </c>
      <c r="H95" s="28"/>
      <c r="I95" s="29" t="str">
        <f t="shared" si="5"/>
        <v/>
      </c>
      <c r="J95" s="99"/>
    </row>
    <row r="96" spans="1:13" ht="18" customHeight="1" x14ac:dyDescent="0.2">
      <c r="A96" s="43" t="s">
        <v>134</v>
      </c>
      <c r="B96" s="105" t="s">
        <v>74</v>
      </c>
      <c r="C96" s="45" t="s">
        <v>16</v>
      </c>
      <c r="D96" s="46">
        <v>23</v>
      </c>
      <c r="E96" s="47">
        <v>6</v>
      </c>
      <c r="F96" s="55">
        <f t="shared" si="7"/>
        <v>138</v>
      </c>
      <c r="G96" s="49">
        <v>2941</v>
      </c>
      <c r="H96" s="28"/>
      <c r="I96" s="29" t="str">
        <f t="shared" si="5"/>
        <v/>
      </c>
      <c r="J96" s="99"/>
    </row>
    <row r="97" spans="1:9" ht="18" customHeight="1" thickBot="1" x14ac:dyDescent="0.25">
      <c r="A97" s="169" t="s">
        <v>135</v>
      </c>
      <c r="B97" s="169"/>
      <c r="C97" s="169"/>
      <c r="D97" s="169"/>
      <c r="E97" s="169"/>
      <c r="F97" s="169"/>
      <c r="G97" s="169"/>
      <c r="H97" s="28"/>
      <c r="I97" s="29" t="str">
        <f t="shared" si="5"/>
        <v/>
      </c>
    </row>
    <row r="98" spans="1:9" ht="18" customHeight="1" x14ac:dyDescent="0.2">
      <c r="A98" s="137" t="s">
        <v>136</v>
      </c>
      <c r="B98" s="147" t="s">
        <v>137</v>
      </c>
      <c r="C98" s="139" t="s">
        <v>11</v>
      </c>
      <c r="D98" s="148">
        <v>4</v>
      </c>
      <c r="E98" s="138">
        <v>6</v>
      </c>
      <c r="F98" s="141">
        <f t="shared" ref="F98:F106" si="8">ROUND(D98*E98,1)</f>
        <v>24</v>
      </c>
      <c r="G98" s="36">
        <v>3511</v>
      </c>
      <c r="H98" s="28"/>
      <c r="I98" s="29" t="str">
        <f t="shared" si="5"/>
        <v/>
      </c>
    </row>
    <row r="99" spans="1:9" ht="18" customHeight="1" x14ac:dyDescent="0.2">
      <c r="A99" s="37" t="s">
        <v>183</v>
      </c>
      <c r="B99" s="50" t="s">
        <v>36</v>
      </c>
      <c r="C99" s="39" t="s">
        <v>11</v>
      </c>
      <c r="D99" s="92">
        <v>3.95</v>
      </c>
      <c r="E99" s="41">
        <v>6</v>
      </c>
      <c r="F99" s="88">
        <f t="shared" si="8"/>
        <v>23.7</v>
      </c>
      <c r="G99" s="42">
        <v>3595</v>
      </c>
      <c r="H99" s="28"/>
      <c r="I99" s="29" t="str">
        <f t="shared" si="5"/>
        <v/>
      </c>
    </row>
    <row r="100" spans="1:9" ht="18" customHeight="1" x14ac:dyDescent="0.2">
      <c r="A100" s="37" t="s">
        <v>138</v>
      </c>
      <c r="B100" s="38" t="s">
        <v>15</v>
      </c>
      <c r="C100" s="39"/>
      <c r="D100" s="92">
        <v>3.95</v>
      </c>
      <c r="E100" s="41">
        <v>6</v>
      </c>
      <c r="F100" s="88">
        <f t="shared" si="8"/>
        <v>23.7</v>
      </c>
      <c r="G100" s="42">
        <v>3478</v>
      </c>
      <c r="H100" s="28"/>
      <c r="I100" s="29" t="str">
        <f t="shared" si="5"/>
        <v/>
      </c>
    </row>
    <row r="101" spans="1:9" ht="18" customHeight="1" x14ac:dyDescent="0.2">
      <c r="A101" s="37" t="s">
        <v>139</v>
      </c>
      <c r="B101" s="59"/>
      <c r="C101" s="39" t="s">
        <v>49</v>
      </c>
      <c r="D101" s="92">
        <v>3.7</v>
      </c>
      <c r="E101" s="41">
        <v>6</v>
      </c>
      <c r="F101" s="88">
        <f t="shared" si="8"/>
        <v>22.2</v>
      </c>
      <c r="G101" s="42">
        <v>3280</v>
      </c>
      <c r="H101" s="28"/>
      <c r="I101" s="29" t="str">
        <f t="shared" si="5"/>
        <v/>
      </c>
    </row>
    <row r="102" spans="1:9" ht="18" customHeight="1" x14ac:dyDescent="0.2">
      <c r="A102" s="37" t="s">
        <v>139</v>
      </c>
      <c r="B102" s="106" t="s">
        <v>140</v>
      </c>
      <c r="C102" s="39" t="s">
        <v>49</v>
      </c>
      <c r="D102" s="92">
        <v>2.75</v>
      </c>
      <c r="E102" s="41">
        <v>12</v>
      </c>
      <c r="F102" s="88">
        <f t="shared" si="8"/>
        <v>33</v>
      </c>
      <c r="G102" s="42">
        <v>3439</v>
      </c>
      <c r="H102" s="28"/>
      <c r="I102" s="29" t="str">
        <f t="shared" si="5"/>
        <v/>
      </c>
    </row>
    <row r="103" spans="1:9" ht="18" customHeight="1" x14ac:dyDescent="0.2">
      <c r="A103" s="37" t="s">
        <v>141</v>
      </c>
      <c r="B103" s="38" t="s">
        <v>15</v>
      </c>
      <c r="C103" s="39" t="s">
        <v>49</v>
      </c>
      <c r="D103" s="92">
        <v>3.75</v>
      </c>
      <c r="E103" s="41">
        <v>6</v>
      </c>
      <c r="F103" s="88">
        <f t="shared" si="8"/>
        <v>22.5</v>
      </c>
      <c r="G103" s="42">
        <v>3537</v>
      </c>
      <c r="H103" s="28"/>
      <c r="I103" s="29" t="str">
        <f t="shared" si="5"/>
        <v/>
      </c>
    </row>
    <row r="104" spans="1:9" ht="18" customHeight="1" x14ac:dyDescent="0.2">
      <c r="A104" s="37" t="s">
        <v>142</v>
      </c>
      <c r="B104" s="38" t="s">
        <v>143</v>
      </c>
      <c r="C104" s="39" t="s">
        <v>49</v>
      </c>
      <c r="D104" s="92">
        <v>3.7</v>
      </c>
      <c r="E104" s="41">
        <v>6</v>
      </c>
      <c r="F104" s="88">
        <f t="shared" si="8"/>
        <v>22.2</v>
      </c>
      <c r="G104" s="42">
        <v>3137</v>
      </c>
      <c r="H104" s="28"/>
      <c r="I104" s="29" t="str">
        <f t="shared" si="5"/>
        <v/>
      </c>
    </row>
    <row r="105" spans="1:9" ht="18" customHeight="1" x14ac:dyDescent="0.2">
      <c r="A105" s="37" t="s">
        <v>144</v>
      </c>
      <c r="B105" s="38" t="s">
        <v>15</v>
      </c>
      <c r="C105" s="39" t="s">
        <v>49</v>
      </c>
      <c r="D105" s="92">
        <v>3.7</v>
      </c>
      <c r="E105" s="41">
        <v>6</v>
      </c>
      <c r="F105" s="88">
        <f t="shared" si="8"/>
        <v>22.2</v>
      </c>
      <c r="G105" s="42">
        <v>3541</v>
      </c>
      <c r="H105" s="28"/>
      <c r="I105" s="29" t="str">
        <f t="shared" si="5"/>
        <v/>
      </c>
    </row>
    <row r="106" spans="1:9" ht="18" customHeight="1" thickBot="1" x14ac:dyDescent="0.25">
      <c r="A106" s="142" t="s">
        <v>145</v>
      </c>
      <c r="B106" s="146"/>
      <c r="C106" s="144" t="s">
        <v>11</v>
      </c>
      <c r="D106" s="149">
        <v>3.8</v>
      </c>
      <c r="E106" s="146">
        <v>6</v>
      </c>
      <c r="F106" s="150">
        <f t="shared" si="8"/>
        <v>22.8</v>
      </c>
      <c r="G106" s="49">
        <v>3542</v>
      </c>
      <c r="H106" s="28"/>
      <c r="I106" s="29" t="str">
        <f t="shared" si="5"/>
        <v/>
      </c>
    </row>
    <row r="107" spans="1:9" ht="18" customHeight="1" thickBot="1" x14ac:dyDescent="0.25">
      <c r="A107" s="169" t="s">
        <v>146</v>
      </c>
      <c r="B107" s="169"/>
      <c r="C107" s="169"/>
      <c r="D107" s="169"/>
      <c r="E107" s="169"/>
      <c r="F107" s="169"/>
      <c r="G107" s="169"/>
      <c r="H107" s="28"/>
      <c r="I107" s="29" t="str">
        <f t="shared" si="5"/>
        <v/>
      </c>
    </row>
    <row r="108" spans="1:9" ht="18" customHeight="1" x14ac:dyDescent="0.2">
      <c r="A108" s="30" t="s">
        <v>147</v>
      </c>
      <c r="B108" s="34" t="s">
        <v>148</v>
      </c>
      <c r="C108" s="32" t="s">
        <v>11</v>
      </c>
      <c r="D108" s="33">
        <v>5.95</v>
      </c>
      <c r="E108" s="34">
        <v>6</v>
      </c>
      <c r="F108" s="35">
        <f t="shared" ref="F108:F115" si="9">ROUND(D108*E108,1)</f>
        <v>35.700000000000003</v>
      </c>
      <c r="G108" s="36">
        <v>3384</v>
      </c>
      <c r="H108" s="28"/>
      <c r="I108" s="29" t="str">
        <f t="shared" si="5"/>
        <v/>
      </c>
    </row>
    <row r="109" spans="1:9" ht="18" customHeight="1" x14ac:dyDescent="0.2">
      <c r="A109" s="37" t="s">
        <v>149</v>
      </c>
      <c r="B109" s="41"/>
      <c r="C109" s="39" t="s">
        <v>11</v>
      </c>
      <c r="D109" s="40">
        <v>6.2</v>
      </c>
      <c r="E109" s="41">
        <v>6</v>
      </c>
      <c r="F109" s="61">
        <f t="shared" si="9"/>
        <v>37.200000000000003</v>
      </c>
      <c r="G109" s="42">
        <v>3413</v>
      </c>
      <c r="H109" s="28"/>
      <c r="I109" s="29" t="str">
        <f t="shared" si="5"/>
        <v/>
      </c>
    </row>
    <row r="110" spans="1:9" ht="18" customHeight="1" x14ac:dyDescent="0.2">
      <c r="A110" s="37" t="s">
        <v>150</v>
      </c>
      <c r="B110" s="38" t="s">
        <v>15</v>
      </c>
      <c r="C110" s="39" t="s">
        <v>11</v>
      </c>
      <c r="D110" s="40">
        <v>5.95</v>
      </c>
      <c r="E110" s="41">
        <v>6</v>
      </c>
      <c r="F110" s="61">
        <f t="shared" si="9"/>
        <v>35.700000000000003</v>
      </c>
      <c r="G110" s="42">
        <v>3501</v>
      </c>
      <c r="H110" s="28"/>
      <c r="I110" s="29" t="str">
        <f t="shared" si="5"/>
        <v/>
      </c>
    </row>
    <row r="111" spans="1:9" ht="18" customHeight="1" x14ac:dyDescent="0.2">
      <c r="A111" s="37" t="s">
        <v>151</v>
      </c>
      <c r="B111" s="59"/>
      <c r="C111" s="39" t="s">
        <v>11</v>
      </c>
      <c r="D111" s="40">
        <v>6</v>
      </c>
      <c r="E111" s="41">
        <v>6</v>
      </c>
      <c r="F111" s="61">
        <f t="shared" si="9"/>
        <v>36</v>
      </c>
      <c r="G111" s="42">
        <v>3436</v>
      </c>
      <c r="H111" s="28"/>
      <c r="I111" s="29" t="str">
        <f t="shared" si="5"/>
        <v/>
      </c>
    </row>
    <row r="112" spans="1:9" ht="18" customHeight="1" x14ac:dyDescent="0.2">
      <c r="A112" s="37" t="s">
        <v>151</v>
      </c>
      <c r="B112" s="106" t="s">
        <v>152</v>
      </c>
      <c r="C112" s="39" t="s">
        <v>11</v>
      </c>
      <c r="D112" s="40">
        <v>4.5</v>
      </c>
      <c r="E112" s="41">
        <v>12</v>
      </c>
      <c r="F112" s="61">
        <f t="shared" si="9"/>
        <v>54</v>
      </c>
      <c r="G112" s="42">
        <v>3309</v>
      </c>
      <c r="H112" s="28"/>
      <c r="I112" s="29" t="str">
        <f t="shared" si="5"/>
        <v/>
      </c>
    </row>
    <row r="113" spans="1:9" ht="18" customHeight="1" x14ac:dyDescent="0.2">
      <c r="A113" s="37" t="s">
        <v>153</v>
      </c>
      <c r="B113" s="38" t="s">
        <v>15</v>
      </c>
      <c r="C113" s="39" t="s">
        <v>11</v>
      </c>
      <c r="D113" s="40">
        <v>6</v>
      </c>
      <c r="E113" s="41">
        <v>6</v>
      </c>
      <c r="F113" s="61">
        <f t="shared" si="9"/>
        <v>36</v>
      </c>
      <c r="G113" s="42">
        <v>3351</v>
      </c>
      <c r="H113" s="28"/>
      <c r="I113" s="29" t="str">
        <f t="shared" si="5"/>
        <v/>
      </c>
    </row>
    <row r="114" spans="1:9" ht="18" customHeight="1" x14ac:dyDescent="0.2">
      <c r="A114" s="37" t="s">
        <v>154</v>
      </c>
      <c r="B114" s="107"/>
      <c r="C114" s="108" t="s">
        <v>11</v>
      </c>
      <c r="D114" s="40">
        <v>10.8</v>
      </c>
      <c r="E114" s="41">
        <v>6</v>
      </c>
      <c r="F114" s="61">
        <f t="shared" si="9"/>
        <v>64.8</v>
      </c>
      <c r="G114" s="42">
        <v>3610</v>
      </c>
      <c r="H114" s="28"/>
      <c r="I114" s="29" t="str">
        <f t="shared" si="5"/>
        <v/>
      </c>
    </row>
    <row r="115" spans="1:9" ht="18" customHeight="1" x14ac:dyDescent="0.2">
      <c r="A115" s="37" t="s">
        <v>155</v>
      </c>
      <c r="B115" s="106" t="s">
        <v>156</v>
      </c>
      <c r="C115" s="108" t="s">
        <v>11</v>
      </c>
      <c r="D115" s="40">
        <v>6.6</v>
      </c>
      <c r="E115" s="41">
        <v>12</v>
      </c>
      <c r="F115" s="61">
        <f t="shared" si="9"/>
        <v>79.2</v>
      </c>
      <c r="G115" s="42">
        <v>2937</v>
      </c>
      <c r="H115" s="28"/>
      <c r="I115" s="29" t="str">
        <f t="shared" si="5"/>
        <v/>
      </c>
    </row>
    <row r="116" spans="1:9" ht="18" customHeight="1" x14ac:dyDescent="0.2">
      <c r="A116" s="169" t="s">
        <v>157</v>
      </c>
      <c r="B116" s="169"/>
      <c r="C116" s="169"/>
      <c r="D116" s="169"/>
      <c r="E116" s="169"/>
      <c r="F116" s="169"/>
      <c r="G116" s="169"/>
      <c r="H116" s="28"/>
      <c r="I116" s="29" t="str">
        <f t="shared" si="5"/>
        <v/>
      </c>
    </row>
    <row r="117" spans="1:9" ht="18" customHeight="1" x14ac:dyDescent="0.2">
      <c r="A117" s="30" t="s">
        <v>158</v>
      </c>
      <c r="B117" s="109"/>
      <c r="C117" s="32" t="s">
        <v>49</v>
      </c>
      <c r="D117" s="33">
        <v>5</v>
      </c>
      <c r="E117" s="110">
        <v>6</v>
      </c>
      <c r="F117" s="111">
        <f>ROUND(D117*E117,1)</f>
        <v>30</v>
      </c>
      <c r="G117" s="36">
        <v>3620</v>
      </c>
      <c r="H117" s="112"/>
      <c r="I117" s="29" t="str">
        <f t="shared" si="5"/>
        <v/>
      </c>
    </row>
    <row r="118" spans="1:9" ht="18" customHeight="1" x14ac:dyDescent="0.2">
      <c r="A118" s="30" t="s">
        <v>159</v>
      </c>
      <c r="B118" s="113"/>
      <c r="C118" s="39" t="s">
        <v>49</v>
      </c>
      <c r="D118" s="33">
        <v>5</v>
      </c>
      <c r="E118" s="110">
        <v>6</v>
      </c>
      <c r="F118" s="111">
        <f>ROUND(D118*E118,1)</f>
        <v>30</v>
      </c>
      <c r="G118" s="36">
        <v>3648</v>
      </c>
      <c r="H118" s="112"/>
      <c r="I118" s="29" t="str">
        <f t="shared" si="5"/>
        <v/>
      </c>
    </row>
    <row r="119" spans="1:9" ht="18" customHeight="1" x14ac:dyDescent="0.2">
      <c r="A119" s="37" t="s">
        <v>160</v>
      </c>
      <c r="B119" s="113"/>
      <c r="C119" s="39" t="s">
        <v>49</v>
      </c>
      <c r="D119" s="40">
        <v>5</v>
      </c>
      <c r="E119" s="41">
        <v>6</v>
      </c>
      <c r="F119" s="61">
        <f>ROUND(D119*E119,1)</f>
        <v>30</v>
      </c>
      <c r="G119" s="42">
        <v>1339</v>
      </c>
      <c r="H119" s="28"/>
      <c r="I119" s="29" t="str">
        <f t="shared" si="5"/>
        <v/>
      </c>
    </row>
    <row r="120" spans="1:9" ht="18" customHeight="1" x14ac:dyDescent="0.2">
      <c r="A120" s="43" t="s">
        <v>161</v>
      </c>
      <c r="B120" s="114"/>
      <c r="C120" s="45" t="s">
        <v>49</v>
      </c>
      <c r="D120" s="46">
        <v>5.5</v>
      </c>
      <c r="E120" s="115">
        <v>6</v>
      </c>
      <c r="F120" s="116">
        <f>ROUND(D120*E120,1)</f>
        <v>33</v>
      </c>
      <c r="G120" s="49">
        <v>1340</v>
      </c>
      <c r="H120" s="28"/>
      <c r="I120" s="29" t="str">
        <f t="shared" si="5"/>
        <v/>
      </c>
    </row>
    <row r="121" spans="1:9" ht="18" customHeight="1" thickBot="1" x14ac:dyDescent="0.25">
      <c r="A121" s="168" t="s">
        <v>162</v>
      </c>
      <c r="B121" s="168"/>
      <c r="C121" s="168"/>
      <c r="D121" s="168"/>
      <c r="E121" s="168"/>
      <c r="F121" s="168"/>
      <c r="G121" s="168"/>
      <c r="H121" s="28"/>
      <c r="I121" s="29" t="str">
        <f t="shared" si="5"/>
        <v/>
      </c>
    </row>
    <row r="122" spans="1:9" ht="18" customHeight="1" thickBot="1" x14ac:dyDescent="0.25">
      <c r="A122" s="117" t="s">
        <v>163</v>
      </c>
      <c r="B122" s="118"/>
      <c r="C122" s="119" t="s">
        <v>49</v>
      </c>
      <c r="D122" s="120">
        <v>7.5</v>
      </c>
      <c r="E122" s="121">
        <v>6</v>
      </c>
      <c r="F122" s="122">
        <f>ROUND(D122*E122,1)</f>
        <v>45</v>
      </c>
      <c r="G122" s="123">
        <v>688</v>
      </c>
      <c r="H122" s="28"/>
      <c r="I122" s="29" t="str">
        <f t="shared" si="5"/>
        <v/>
      </c>
    </row>
    <row r="123" spans="1:9" ht="18" customHeight="1" thickBot="1" x14ac:dyDescent="0.25">
      <c r="A123" s="168" t="s">
        <v>174</v>
      </c>
      <c r="B123" s="168"/>
      <c r="C123" s="168"/>
      <c r="D123" s="168"/>
      <c r="E123" s="168"/>
      <c r="F123" s="168"/>
      <c r="G123" s="168"/>
      <c r="H123" s="28"/>
      <c r="I123" s="29" t="str">
        <f t="shared" si="5"/>
        <v/>
      </c>
    </row>
    <row r="124" spans="1:9" ht="18" customHeight="1" thickBot="1" x14ac:dyDescent="0.25">
      <c r="A124" s="134" t="s">
        <v>175</v>
      </c>
      <c r="B124" s="114"/>
      <c r="C124" s="135" t="s">
        <v>11</v>
      </c>
      <c r="D124" s="46">
        <v>14</v>
      </c>
      <c r="E124" s="115">
        <v>1</v>
      </c>
      <c r="F124" s="116">
        <f>ROUND(D124*E124,1)</f>
        <v>14</v>
      </c>
      <c r="G124" s="49">
        <v>3346</v>
      </c>
      <c r="H124" s="28"/>
      <c r="I124" s="29" t="str">
        <f t="shared" si="5"/>
        <v/>
      </c>
    </row>
    <row r="125" spans="1:9" ht="18" customHeight="1" thickBot="1" x14ac:dyDescent="0.25">
      <c r="A125" s="170" t="s">
        <v>164</v>
      </c>
      <c r="B125" s="170"/>
      <c r="C125" s="170"/>
      <c r="D125" s="170"/>
      <c r="E125" s="170"/>
      <c r="F125" s="170"/>
      <c r="G125" s="170"/>
      <c r="H125" s="28"/>
      <c r="I125" s="29" t="str">
        <f t="shared" si="5"/>
        <v/>
      </c>
    </row>
    <row r="126" spans="1:9" ht="18" customHeight="1" x14ac:dyDescent="0.2">
      <c r="A126" s="177" t="s">
        <v>185</v>
      </c>
      <c r="B126" s="178"/>
      <c r="C126" s="155" t="s">
        <v>11</v>
      </c>
      <c r="D126" s="151">
        <v>11</v>
      </c>
      <c r="E126" s="153">
        <v>1</v>
      </c>
      <c r="F126" s="154">
        <f t="shared" ref="F126:F131" si="10">ROUND(D126*E126,1)</f>
        <v>11</v>
      </c>
      <c r="G126" s="72"/>
      <c r="H126" s="112"/>
      <c r="I126" s="29" t="str">
        <f t="shared" si="5"/>
        <v/>
      </c>
    </row>
    <row r="127" spans="1:9" ht="18" customHeight="1" x14ac:dyDescent="0.2">
      <c r="A127" s="179" t="s">
        <v>186</v>
      </c>
      <c r="B127" s="180"/>
      <c r="C127" s="156" t="s">
        <v>11</v>
      </c>
      <c r="D127" s="152">
        <v>12</v>
      </c>
      <c r="E127" s="41">
        <v>1</v>
      </c>
      <c r="F127" s="88">
        <f t="shared" si="10"/>
        <v>12</v>
      </c>
      <c r="G127" s="42"/>
      <c r="H127" s="112"/>
      <c r="I127" s="29" t="str">
        <f t="shared" si="5"/>
        <v/>
      </c>
    </row>
    <row r="128" spans="1:9" ht="18" customHeight="1" x14ac:dyDescent="0.2">
      <c r="A128" s="179" t="s">
        <v>187</v>
      </c>
      <c r="B128" s="180"/>
      <c r="C128" s="156" t="s">
        <v>11</v>
      </c>
      <c r="D128" s="152">
        <v>12</v>
      </c>
      <c r="E128" s="41">
        <v>1</v>
      </c>
      <c r="F128" s="88">
        <f t="shared" si="10"/>
        <v>12</v>
      </c>
      <c r="G128" s="42"/>
      <c r="H128" s="112"/>
      <c r="I128" s="29" t="str">
        <f t="shared" si="5"/>
        <v/>
      </c>
    </row>
    <row r="129" spans="1:9" ht="18" customHeight="1" x14ac:dyDescent="0.2">
      <c r="A129" s="179" t="s">
        <v>188</v>
      </c>
      <c r="B129" s="180"/>
      <c r="C129" s="156" t="s">
        <v>16</v>
      </c>
      <c r="D129" s="152">
        <v>16.5</v>
      </c>
      <c r="E129" s="41">
        <v>1</v>
      </c>
      <c r="F129" s="88">
        <f t="shared" si="10"/>
        <v>16.5</v>
      </c>
      <c r="G129" s="42"/>
      <c r="H129" s="112"/>
      <c r="I129" s="29" t="str">
        <f t="shared" si="5"/>
        <v/>
      </c>
    </row>
    <row r="130" spans="1:9" ht="18" customHeight="1" x14ac:dyDescent="0.2">
      <c r="A130" s="179" t="s">
        <v>189</v>
      </c>
      <c r="B130" s="180"/>
      <c r="C130" s="156" t="s">
        <v>16</v>
      </c>
      <c r="D130" s="152">
        <v>18.2</v>
      </c>
      <c r="E130" s="41">
        <v>1</v>
      </c>
      <c r="F130" s="88">
        <f t="shared" si="10"/>
        <v>18.2</v>
      </c>
      <c r="G130" s="42"/>
      <c r="H130" s="112"/>
      <c r="I130" s="29" t="str">
        <f t="shared" si="5"/>
        <v/>
      </c>
    </row>
    <row r="131" spans="1:9" ht="18" customHeight="1" thickBot="1" x14ac:dyDescent="0.25">
      <c r="A131" s="175" t="s">
        <v>190</v>
      </c>
      <c r="B131" s="176"/>
      <c r="C131" s="157" t="s">
        <v>16</v>
      </c>
      <c r="D131" s="120">
        <v>27.5</v>
      </c>
      <c r="E131" s="121">
        <v>1</v>
      </c>
      <c r="F131" s="122">
        <f t="shared" si="10"/>
        <v>27.5</v>
      </c>
      <c r="G131" s="123"/>
      <c r="H131" s="28"/>
      <c r="I131" s="29" t="str">
        <f t="shared" si="5"/>
        <v/>
      </c>
    </row>
    <row r="132" spans="1:9" ht="17.45" customHeight="1" thickBot="1" x14ac:dyDescent="0.25">
      <c r="C132" s="27"/>
      <c r="D132" s="27"/>
      <c r="E132" s="27"/>
      <c r="F132" s="27"/>
      <c r="G132" s="124"/>
      <c r="H132" s="125">
        <f>SUM(H9:H131)</f>
        <v>0</v>
      </c>
      <c r="I132" s="126">
        <f>SUM(I9:I131)</f>
        <v>0</v>
      </c>
    </row>
    <row r="133" spans="1:9" ht="17.45" customHeight="1" x14ac:dyDescent="0.2">
      <c r="B133" s="127"/>
      <c r="C133" s="27"/>
      <c r="D133" s="128"/>
      <c r="E133" s="128"/>
      <c r="F133" s="128"/>
      <c r="G133" s="129"/>
      <c r="H133" s="130"/>
      <c r="I133" s="131"/>
    </row>
    <row r="134" spans="1:9" ht="28.5" customHeight="1" x14ac:dyDescent="0.2">
      <c r="A134" s="132" t="s">
        <v>165</v>
      </c>
      <c r="B134" s="127"/>
      <c r="D134" s="171" t="s">
        <v>166</v>
      </c>
      <c r="E134" s="171"/>
      <c r="F134" s="171"/>
      <c r="G134" s="171"/>
      <c r="H134" s="171"/>
      <c r="I134" s="171"/>
    </row>
    <row r="135" spans="1:9" ht="25.5" customHeight="1" x14ac:dyDescent="0.2">
      <c r="A135" s="132" t="s">
        <v>167</v>
      </c>
      <c r="B135" s="127"/>
      <c r="D135" s="172" t="s">
        <v>168</v>
      </c>
      <c r="E135" s="172"/>
      <c r="F135" s="172"/>
      <c r="G135" s="172"/>
      <c r="H135" s="172"/>
      <c r="I135" s="172"/>
    </row>
    <row r="136" spans="1:9" ht="23.25" customHeight="1" x14ac:dyDescent="0.2">
      <c r="A136" s="132" t="s">
        <v>169</v>
      </c>
      <c r="B136" s="127"/>
      <c r="D136" s="173" t="s">
        <v>170</v>
      </c>
      <c r="E136" s="173"/>
      <c r="F136" s="173"/>
      <c r="G136" s="173"/>
      <c r="H136" s="173"/>
      <c r="I136" s="173"/>
    </row>
    <row r="137" spans="1:9" ht="23.25" customHeight="1" x14ac:dyDescent="0.35">
      <c r="A137" s="158" t="s">
        <v>0</v>
      </c>
      <c r="B137" s="127"/>
      <c r="D137" s="174" t="s">
        <v>171</v>
      </c>
      <c r="E137" s="174"/>
      <c r="F137" s="174"/>
      <c r="G137" s="174"/>
      <c r="H137" s="174"/>
      <c r="I137" s="174"/>
    </row>
    <row r="138" spans="1:9" ht="59.25" customHeight="1" x14ac:dyDescent="0.2"/>
    <row r="140" spans="1:9" ht="23.25" x14ac:dyDescent="0.35">
      <c r="A140" s="133"/>
    </row>
  </sheetData>
  <mergeCells count="36">
    <mergeCell ref="A125:G125"/>
    <mergeCell ref="D134:I134"/>
    <mergeCell ref="D135:I135"/>
    <mergeCell ref="D136:I136"/>
    <mergeCell ref="D137:I137"/>
    <mergeCell ref="A131:B131"/>
    <mergeCell ref="A126:B126"/>
    <mergeCell ref="A127:B127"/>
    <mergeCell ref="A128:B128"/>
    <mergeCell ref="A129:B129"/>
    <mergeCell ref="A130:B130"/>
    <mergeCell ref="A97:G97"/>
    <mergeCell ref="A107:G107"/>
    <mergeCell ref="A116:G116"/>
    <mergeCell ref="A121:G121"/>
    <mergeCell ref="A123:G123"/>
    <mergeCell ref="A57:G57"/>
    <mergeCell ref="A62:G62"/>
    <mergeCell ref="A66:G66"/>
    <mergeCell ref="A74:G74"/>
    <mergeCell ref="A84:G84"/>
    <mergeCell ref="A23:G23"/>
    <mergeCell ref="A30:G30"/>
    <mergeCell ref="A43:G43"/>
    <mergeCell ref="A52:G52"/>
    <mergeCell ref="A54:G54"/>
    <mergeCell ref="D7:F7"/>
    <mergeCell ref="B8:C8"/>
    <mergeCell ref="A9:G9"/>
    <mergeCell ref="A15:G15"/>
    <mergeCell ref="A20:G20"/>
    <mergeCell ref="G1:I1"/>
    <mergeCell ref="D2:E2"/>
    <mergeCell ref="F2:I2"/>
    <mergeCell ref="E3:I3"/>
    <mergeCell ref="E4:I4"/>
  </mergeCells>
  <hyperlinks>
    <hyperlink ref="D6" r:id="rId1"/>
    <hyperlink ref="A121" r:id="rId2"/>
    <hyperlink ref="D137" r:id="rId3"/>
    <hyperlink ref="A137" r:id="rId4"/>
  </hyperlinks>
  <pageMargins left="0.55138888888888904" right="0.39374999999999999" top="0.51180555555555496" bottom="0.43333333333333302" header="0.31527777777777799" footer="0.511811023622047"/>
  <pageSetup paperSize="9" scale="57" fitToHeight="2" orientation="portrait" r:id="rId5"/>
  <headerFooter>
    <oddHeader>&amp;R&amp;"Calibri,Normal"Tarif au &amp;D Page &amp;P/&amp;N</oddHead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Automne Hiver CE 2025</vt:lpstr>
      <vt:lpstr>'Automne Hiver CE 2025'!Impression_des_titres</vt:lpstr>
      <vt:lpstr>'Automne Hiver CE 2025'!Zone_d_impression</vt:lpstr>
    </vt:vector>
  </TitlesOfParts>
  <Company>SFV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FG</dc:creator>
  <dc:description/>
  <cp:lastModifiedBy>Catherine CG. GONNET</cp:lastModifiedBy>
  <cp:revision>64</cp:revision>
  <cp:lastPrinted>2025-09-30T15:34:12Z</cp:lastPrinted>
  <dcterms:created xsi:type="dcterms:W3CDTF">2013-11-13T18:44:56Z</dcterms:created>
  <dcterms:modified xsi:type="dcterms:W3CDTF">2025-10-02T13:48:00Z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